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go.souza\Downloads\"/>
    </mc:Choice>
  </mc:AlternateContent>
  <xr:revisionPtr revIDLastSave="0" documentId="13_ncr:1_{336A6495-E1AF-4AA6-9047-F74B41AC5014}" xr6:coauthVersionLast="46" xr6:coauthVersionMax="46" xr10:uidLastSave="{00000000-0000-0000-0000-000000000000}"/>
  <bookViews>
    <workbookView xWindow="-28920" yWindow="-120" windowWidth="29040" windowHeight="15840" activeTab="3" xr2:uid="{50ACC019-5ABD-4B0B-9B0B-FE35B77039E0}"/>
  </bookViews>
  <sheets>
    <sheet name="1º Trimestre" sheetId="1" r:id="rId1"/>
    <sheet name="2º Trimestre" sheetId="4" r:id="rId2"/>
    <sheet name="3º Trimestre " sheetId="6" r:id="rId3"/>
    <sheet name="4º Trimestre" sheetId="7" r:id="rId4"/>
  </sheets>
  <externalReferences>
    <externalReference r:id="rId5"/>
  </externalReferences>
  <definedNames>
    <definedName name="_xlnm._FilterDatabase" localSheetId="0" hidden="1">'1º Trimestre'!$A$6:$I$117</definedName>
    <definedName name="_xlnm._FilterDatabase" localSheetId="1" hidden="1">'2º Trimestre'!$A$6:$I$119</definedName>
    <definedName name="_xlnm._FilterDatabase" localSheetId="2" hidden="1">'3º Trimestre '!$A$6:$I$124</definedName>
    <definedName name="_xlnm._FilterDatabase" localSheetId="3" hidden="1">'4º Trimestre'!$A$6:$I$128</definedName>
    <definedName name="_xlnm.Print_Area" localSheetId="0">'1º Trimestre'!$A$1:$I$117</definedName>
    <definedName name="_xlnm.Print_Area" localSheetId="1">'2º Trimestre'!$A$1:$I$119</definedName>
    <definedName name="_xlnm.Print_Area" localSheetId="2">'3º Trimestre '!$A$1:$I$124</definedName>
    <definedName name="_xlnm.Print_Area" localSheetId="3">'4º Trimestre'!$A$1:$I$128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4" l="1"/>
  <c r="G98" i="4"/>
  <c r="F93" i="4"/>
  <c r="G93" i="4"/>
  <c r="F88" i="4"/>
  <c r="G88" i="4"/>
  <c r="F72" i="4"/>
  <c r="G72" i="4"/>
  <c r="F52" i="4"/>
  <c r="G52" i="4"/>
  <c r="F37" i="4"/>
  <c r="G37" i="4"/>
  <c r="F32" i="4"/>
  <c r="G32" i="4"/>
  <c r="F28" i="4"/>
  <c r="G28" i="4"/>
  <c r="F23" i="4"/>
  <c r="G23" i="4"/>
  <c r="F19" i="4"/>
  <c r="G19" i="4"/>
</calcChain>
</file>

<file path=xl/sharedStrings.xml><?xml version="1.0" encoding="utf-8"?>
<sst xmlns="http://schemas.openxmlformats.org/spreadsheetml/2006/main" count="3025" uniqueCount="316">
  <si>
    <t>SENAR-AR/MS</t>
  </si>
  <si>
    <t>DESCRIÇÃO SUCINTA DO OBJETO PACTUADO</t>
  </si>
  <si>
    <t>NÚMERO   INSTRUMENTO / AVENÇA</t>
  </si>
  <si>
    <t>DATA DO FIRMAMENTO</t>
  </si>
  <si>
    <t>TRANSFERIDO DESDE ASSINATURA</t>
  </si>
  <si>
    <t>BENEFICIÁRIO - PESSOA JURÍDICA</t>
  </si>
  <si>
    <t>CNPJ</t>
  </si>
  <si>
    <t>TRANSFERIDO NO 1º TRIMESTRE DO EXERCÍCIO EM CURSO</t>
  </si>
  <si>
    <t>TIPO DE ENTIDADE</t>
  </si>
  <si>
    <t>TIPO DE PARCERIA</t>
  </si>
  <si>
    <t>Transferências Concedidas 2021</t>
  </si>
  <si>
    <t>127/2020</t>
  </si>
  <si>
    <t>09/11/2020</t>
  </si>
  <si>
    <t>07.649.388/0001-03</t>
  </si>
  <si>
    <t>24.630.915/0001-49</t>
  </si>
  <si>
    <t>SINDICATO RURAL DE ANASTÁCIO</t>
  </si>
  <si>
    <t>SINDICATO RURAL DE ANAURILÂNDIA</t>
  </si>
  <si>
    <t>SINDICATO RURAL DE ANGÉLICA</t>
  </si>
  <si>
    <t>SINDICATO RURAL DE APARECIDA DO TABOADO</t>
  </si>
  <si>
    <t>SINDICATO RURAL DE AQUIDAUANA</t>
  </si>
  <si>
    <t>SINDICATO RURAL DE BATAYPORÃ</t>
  </si>
  <si>
    <t>SINDICATO RURAL DE BELA VISTA</t>
  </si>
  <si>
    <t>SINDICATO RURAL DE CAARAPÓ</t>
  </si>
  <si>
    <t>SINDICATO RURAL DE CAMAPUÃ</t>
  </si>
  <si>
    <t>SINDICATO RURAL DE CAMPO GRANDE</t>
  </si>
  <si>
    <t>SINDICATO RURAL DE CARACOL</t>
  </si>
  <si>
    <t>SINDICATO RURAL DE CASSILÂNDIA</t>
  </si>
  <si>
    <t>SINDICATO RURAL DE FÁTIMA DO SUL</t>
  </si>
  <si>
    <t>SINDICATO RURAL DE FIGUEIRÃO</t>
  </si>
  <si>
    <t>SINDICATO RURAL DE IGUATEMI</t>
  </si>
  <si>
    <t>SINDICATO RURAL DE INOCÊNCIA</t>
  </si>
  <si>
    <t>SINDICATO RURAL DE IVINHEMA E NOVO HORIZONTE DO SUL</t>
  </si>
  <si>
    <t>SINDICATO RURAL DE JARDIM</t>
  </si>
  <si>
    <t>SINDICATO RURAL DE MIRANDA E BODOQUENA</t>
  </si>
  <si>
    <t>SINDICATO RURAL DE NAVIRAÍ</t>
  </si>
  <si>
    <t>SINDICATO RURAL DE NIOAQUE</t>
  </si>
  <si>
    <t>SINDICATO RURAL DE PONTA PORÃ</t>
  </si>
  <si>
    <t>SINDICATO RURAL DE SAO GABRIEL DO OESTE</t>
  </si>
  <si>
    <t>SINDICATO RURAL DE SIDROLÂNDIA</t>
  </si>
  <si>
    <t>SINDICATO RURAL DE TERENOS</t>
  </si>
  <si>
    <t>03.065.554/0001-65</t>
  </si>
  <si>
    <t>02.259.926/0001-21</t>
  </si>
  <si>
    <t>15.386.436/0001-38</t>
  </si>
  <si>
    <t>03.343.936/0001-03</t>
  </si>
  <si>
    <t>03.064.983/0001-18</t>
  </si>
  <si>
    <t>15.380.546/0001-92</t>
  </si>
  <si>
    <t>03.156.858/0001-38</t>
  </si>
  <si>
    <t>15.520.430/0001-01</t>
  </si>
  <si>
    <t>03.325.966/0001-97</t>
  </si>
  <si>
    <t>15.906.019/0001-79</t>
  </si>
  <si>
    <t>15.409.451/0001-54</t>
  </si>
  <si>
    <t>03.573.664/0001-38</t>
  </si>
  <si>
    <t>07.488.219/0001-20</t>
  </si>
  <si>
    <t>05.393.028/0001-50</t>
  </si>
  <si>
    <t>15.409.410/0001-68</t>
  </si>
  <si>
    <t>00.806.344/0001-92</t>
  </si>
  <si>
    <t>02.259.475/0001-22</t>
  </si>
  <si>
    <t>03.059.490/0001-90</t>
  </si>
  <si>
    <t>00.202.549/0001-69</t>
  </si>
  <si>
    <t>24.615.999/0001-41</t>
  </si>
  <si>
    <t>03.450.285/0001-50</t>
  </si>
  <si>
    <t>00.780.312/0001-65</t>
  </si>
  <si>
    <t>15.390.834/0001-28</t>
  </si>
  <si>
    <t>05.084.135/0001-04</t>
  </si>
  <si>
    <t>REALIZAÇÃO DE ATIVIDADES CONJUNTAS ENTRE AS PARTES, NO SENTIDO DE PROPORCIONAR A INTEGRAÇÃO, A PARCERIA E A COOPERAÇÃO TÉCNICA, DIMENSIONADAS DENTRO DE SEUS RESPECTIVOS CAMPOS DE ATUAÇÃO, PARA A EXECUÇÃO DE AÇÕES DE ASSISTÊNCIA TÉCNICA E GERENCIAL - ATEG, VOLTADAS PARA OS PRODUTORES RURAIS, PARA OS TRABALHADORES RURAIS E SEUS FAMILIARES.</t>
  </si>
  <si>
    <t>PARCEIROS EM GERAL</t>
  </si>
  <si>
    <t>TERMO DE COOPERAÇÃO TÉC. E FINANCEIRA</t>
  </si>
  <si>
    <t>150/2020</t>
  </si>
  <si>
    <t>10/11/2020</t>
  </si>
  <si>
    <t>124/2020</t>
  </si>
  <si>
    <t>128/2020</t>
  </si>
  <si>
    <t>129/2020</t>
  </si>
  <si>
    <t>131/2020</t>
  </si>
  <si>
    <t>135/2020</t>
  </si>
  <si>
    <t>136/2020</t>
  </si>
  <si>
    <t>139/2020</t>
  </si>
  <si>
    <t>140/2020</t>
  </si>
  <si>
    <t>141/2020</t>
  </si>
  <si>
    <t>142/2020</t>
  </si>
  <si>
    <t>152/2020</t>
  </si>
  <si>
    <t>153/2020</t>
  </si>
  <si>
    <t>156/2020</t>
  </si>
  <si>
    <t>159/2020</t>
  </si>
  <si>
    <t>157/2020</t>
  </si>
  <si>
    <t>161/2020</t>
  </si>
  <si>
    <t>166/2020</t>
  </si>
  <si>
    <t>11/11/2020</t>
  </si>
  <si>
    <t>168/2020</t>
  </si>
  <si>
    <t>169/2020</t>
  </si>
  <si>
    <t>175/2020</t>
  </si>
  <si>
    <t>181/2020</t>
  </si>
  <si>
    <t>182/2020</t>
  </si>
  <si>
    <t>185/2020</t>
  </si>
  <si>
    <t>FEDERAÇÃO DOS TRABALHADORES E TRABALHADORAS ASSALARIADOS RURAIS DO MS</t>
  </si>
  <si>
    <t>SINDICATO RURAL DE ÁGUA CLARA</t>
  </si>
  <si>
    <t>SINDICATO RURAL DE ALCINÓPOLIS</t>
  </si>
  <si>
    <t>SINDICATO RURAL DE AMAMBAI</t>
  </si>
  <si>
    <t>SINDICATO RURAL DE ANTÔNIO JOÃO</t>
  </si>
  <si>
    <t>SINDICATO RURAL DE ARAL MOREIRA</t>
  </si>
  <si>
    <t>SINDICATO RURAL DE BATAGUASSU</t>
  </si>
  <si>
    <t>SINDICATO RURAL DE CHAPADÃO DO SUL</t>
  </si>
  <si>
    <t>SINDICATO RURAL DE CORUMBÁ</t>
  </si>
  <si>
    <t>SINDICATO RURAL DE COSTA RICA</t>
  </si>
  <si>
    <t>SINDICATO RURAL DE ELDORADO</t>
  </si>
  <si>
    <t>SINDICATO RURAL DE ITAPORÃ</t>
  </si>
  <si>
    <t>SINDICATO RURAL DE JARAGUARI</t>
  </si>
  <si>
    <t>SINDICATO RURAL DE JUTI</t>
  </si>
  <si>
    <t>SINDICATO RURAL DE NOVA ANDRADINA</t>
  </si>
  <si>
    <t>SINDICATO RURAL DE RIBAS DO RIO PARDO</t>
  </si>
  <si>
    <t>SINDICATO RURAL DE RIO BRILHANTE</t>
  </si>
  <si>
    <t>SINDICATO RURAL DE RIO VERDE DE MATO GROSSO</t>
  </si>
  <si>
    <t>SINDICATO RURAL DE SANTA RITA DO PARDO</t>
  </si>
  <si>
    <t>SINDICATO RURAL DE COXIM</t>
  </si>
  <si>
    <t>SINDICATO RURAL DE JATEÍ</t>
  </si>
  <si>
    <t>SINDICATO RURAL DE LAGUNA CARAPÃ</t>
  </si>
  <si>
    <t>SINDICATO RURAL DE MARACAJU</t>
  </si>
  <si>
    <t>SINDICATO RURAL DE NOVA ALVORADA DO SUL</t>
  </si>
  <si>
    <t>SINDICATO RURAL DE PARANAÍBA</t>
  </si>
  <si>
    <t>SINDICATO RURAL DE PEDRO GOMES</t>
  </si>
  <si>
    <t>SINDICATO RURAL DE RIO NEGRO</t>
  </si>
  <si>
    <t>SINDICATO RURAL DE TRÊS LAGOAS</t>
  </si>
  <si>
    <t>SINDICATO RURAL DE VICENTINA</t>
  </si>
  <si>
    <t>15.412.000/0001-76</t>
  </si>
  <si>
    <t>05.159.493/0001-20</t>
  </si>
  <si>
    <t>00.169.216/0001-85</t>
  </si>
  <si>
    <t>03.567.112/0001-17</t>
  </si>
  <si>
    <t>01.989.326/0001-56</t>
  </si>
  <si>
    <t>01.997.667/0001-73</t>
  </si>
  <si>
    <t>24.630.634/0001-96</t>
  </si>
  <si>
    <t>02.037.778/0001-09</t>
  </si>
  <si>
    <t>03.385.937/0001-10</t>
  </si>
  <si>
    <t>01.236.264/0001-01</t>
  </si>
  <si>
    <t>03.819.695/0001-26</t>
  </si>
  <si>
    <t>03.359.197/0001-48</t>
  </si>
  <si>
    <t>01.436.747/0001-50</t>
  </si>
  <si>
    <t>03.495.602/0001-55</t>
  </si>
  <si>
    <t>03.923.380/0001-24</t>
  </si>
  <si>
    <t>24.644.981/0001-78</t>
  </si>
  <si>
    <t>03.357.464/0001-48</t>
  </si>
  <si>
    <t>03.354.255/0001-40</t>
  </si>
  <si>
    <t>02.293.527/0001-87</t>
  </si>
  <si>
    <t>03.061.827/0001-01</t>
  </si>
  <si>
    <t>03.902.277/0001-06</t>
  </si>
  <si>
    <t>03.692.903/0001-79</t>
  </si>
  <si>
    <t>03.355.617/0001-18</t>
  </si>
  <si>
    <t>03.097.467/0001-90</t>
  </si>
  <si>
    <t>03.408.077/0001-93</t>
  </si>
  <si>
    <t>01.950.674/0001-10</t>
  </si>
  <si>
    <t>04.800.303/0001-40</t>
  </si>
  <si>
    <t>03.879.814/0001-36</t>
  </si>
  <si>
    <t>07.859.043/0001-76</t>
  </si>
  <si>
    <t>REALIZAÇÃO DE ATIVIDADES CONJUNTAS ENTRE AS PARTES, PARA EXECUÇÃO DE AÇÕES DE FPR - FORMAÇÃO PROFISSIONAL RURAL, P.S. - PROMOÇÃO SOCIAL E PROJETOS ESPECIAIS VOLTADAS AOS PRODUTORES E TRABALHADORES RURAIS DE MATO GROSSO DO SUL</t>
  </si>
  <si>
    <t>189/2020</t>
  </si>
  <si>
    <t>053/2020</t>
  </si>
  <si>
    <t>188/2020</t>
  </si>
  <si>
    <t>04/11/2020</t>
  </si>
  <si>
    <t>054/2020</t>
  </si>
  <si>
    <t>055/2020</t>
  </si>
  <si>
    <t>056/2020</t>
  </si>
  <si>
    <t>057/2020</t>
  </si>
  <si>
    <t>059/2020</t>
  </si>
  <si>
    <t>060/2020</t>
  </si>
  <si>
    <t>061/2020</t>
  </si>
  <si>
    <t>062/2020</t>
  </si>
  <si>
    <t>064/2020</t>
  </si>
  <si>
    <t>066/2020</t>
  </si>
  <si>
    <t>070/2020</t>
  </si>
  <si>
    <t>074/2020</t>
  </si>
  <si>
    <t>075/2020</t>
  </si>
  <si>
    <t>076/2020</t>
  </si>
  <si>
    <t>082/2020</t>
  </si>
  <si>
    <t>087/2020</t>
  </si>
  <si>
    <t>089/2020</t>
  </si>
  <si>
    <t>091/2020</t>
  </si>
  <si>
    <t>092/2020</t>
  </si>
  <si>
    <t>094/2020</t>
  </si>
  <si>
    <t>097/2020</t>
  </si>
  <si>
    <t>100/2020</t>
  </si>
  <si>
    <t>102/2020</t>
  </si>
  <si>
    <t>108/2020</t>
  </si>
  <si>
    <t>109/2020</t>
  </si>
  <si>
    <t>111/2020</t>
  </si>
  <si>
    <t>112/2020</t>
  </si>
  <si>
    <t>113/2020</t>
  </si>
  <si>
    <t>115/2020</t>
  </si>
  <si>
    <t>058/2020</t>
  </si>
  <si>
    <t>072/2020</t>
  </si>
  <si>
    <t>073/2020</t>
  </si>
  <si>
    <t>077/2020</t>
  </si>
  <si>
    <t>083/2020</t>
  </si>
  <si>
    <t>090/2020</t>
  </si>
  <si>
    <t>093/2020</t>
  </si>
  <si>
    <t>095/2020</t>
  </si>
  <si>
    <t>096/2020</t>
  </si>
  <si>
    <t>099/2020</t>
  </si>
  <si>
    <t>101/2020</t>
  </si>
  <si>
    <t>103/2020</t>
  </si>
  <si>
    <t>105/2020</t>
  </si>
  <si>
    <t>106/2020</t>
  </si>
  <si>
    <t>110/2020</t>
  </si>
  <si>
    <t>120/2020</t>
  </si>
  <si>
    <t>121/2020</t>
  </si>
  <si>
    <t>PATROCÍNIO</t>
  </si>
  <si>
    <t>005/2020</t>
  </si>
  <si>
    <t>APOIO FINANCEIRO PARA REALIZAÇÃO DO EVENTO "EXPO SIDROLÂNDIA 22ª FEIRA DO AGRONEGÓCIO"</t>
  </si>
  <si>
    <t>071/2020</t>
  </si>
  <si>
    <t>SINDICATO RURAL DE DOURADOS</t>
  </si>
  <si>
    <t>125/2020</t>
  </si>
  <si>
    <t>133/2020</t>
  </si>
  <si>
    <t>SINDICATO RURAL DE BANDEIRANTES</t>
  </si>
  <si>
    <t>01.946.076/0001-77</t>
  </si>
  <si>
    <t>134/2020</t>
  </si>
  <si>
    <t>144/2020</t>
  </si>
  <si>
    <t>199/2020</t>
  </si>
  <si>
    <t>SINDICATO RURAL DE DEODÁPOLIS</t>
  </si>
  <si>
    <t>00.933.655/0001-12</t>
  </si>
  <si>
    <t>155/2020</t>
  </si>
  <si>
    <t>SINDICATO RURAL DE GUIA LOPES DA LAGUNA</t>
  </si>
  <si>
    <t>03.967.007/0001-75</t>
  </si>
  <si>
    <t>165/2020</t>
  </si>
  <si>
    <t>179/2020</t>
  </si>
  <si>
    <t>186/2020</t>
  </si>
  <si>
    <t>063/2020</t>
  </si>
  <si>
    <t>065/2020</t>
  </si>
  <si>
    <t>078/2020</t>
  </si>
  <si>
    <t>080/2020</t>
  </si>
  <si>
    <t>SINDICATO RURAL DE DOURADINA</t>
  </si>
  <si>
    <t>00.933.721/0001-54</t>
  </si>
  <si>
    <t>084/2020</t>
  </si>
  <si>
    <t>098/2020</t>
  </si>
  <si>
    <t>SINDICATO RURAL DE MUNDO NOVO</t>
  </si>
  <si>
    <t>03.596.715/0001-47</t>
  </si>
  <si>
    <t>SINDICATO RURAL DE PARANHOS</t>
  </si>
  <si>
    <t>09.443.192/0001-85</t>
  </si>
  <si>
    <t>104/2020</t>
  </si>
  <si>
    <t>107/2020</t>
  </si>
  <si>
    <t>SINDICATO RURAL DE PORTO MURTINHO</t>
  </si>
  <si>
    <t>03.667.474/0001-80</t>
  </si>
  <si>
    <t>114/2020</t>
  </si>
  <si>
    <t>SINDICATO RURAL DE SETE QUEDAS</t>
  </si>
  <si>
    <t>03.699.162/0001-58</t>
  </si>
  <si>
    <t>118/2020</t>
  </si>
  <si>
    <t>SINDICATO RURAL DE TAQUARUSSU</t>
  </si>
  <si>
    <t>06.068.122/0001-04</t>
  </si>
  <si>
    <t>119/2020</t>
  </si>
  <si>
    <t>007/2020</t>
  </si>
  <si>
    <t xml:space="preserve">FEDERAÇÃO BRASILEIRA DE PLANTIO DIRETO E IRRIGAÇÃO </t>
  </si>
  <si>
    <t>FEDERAÇÃO DA AGRICULTURA E PECUÁRIA DO MS - FAMASUL</t>
  </si>
  <si>
    <t>15.413.883/0001-39</t>
  </si>
  <si>
    <t>008/2020</t>
  </si>
  <si>
    <t>APOIO FINANCEIRO PARA REALIZAÇÃO DO EVENTO "MS AGRO 2020"</t>
  </si>
  <si>
    <t>APOIO FINANCEIRO PARA REALIZAÇÃO DO EVENTO "17º ENCONTRO NACIONAL DE PLANTIO DIRETO NA PALHA"</t>
  </si>
  <si>
    <t>95.679.445/0001-56</t>
  </si>
  <si>
    <t>146/2020</t>
  </si>
  <si>
    <t>151/2020</t>
  </si>
  <si>
    <t>173/2020</t>
  </si>
  <si>
    <t>177/2020</t>
  </si>
  <si>
    <t>178/2020</t>
  </si>
  <si>
    <t>180/2020</t>
  </si>
  <si>
    <t>184/2020</t>
  </si>
  <si>
    <t>081/2020</t>
  </si>
  <si>
    <t>SINDICATO RURAL DE BONITO</t>
  </si>
  <si>
    <t>15.465.289/0001-91</t>
  </si>
  <si>
    <t>067/2020</t>
  </si>
  <si>
    <t>SINDICATO RURAL DE BRASILANDIA</t>
  </si>
  <si>
    <t>15.410.525/0001-72</t>
  </si>
  <si>
    <t>068/2020</t>
  </si>
  <si>
    <t>SINDICATO RURAL DE GLORIA DE DOURADOS</t>
  </si>
  <si>
    <t>03.620.523/0001-29</t>
  </si>
  <si>
    <t>085/2020</t>
  </si>
  <si>
    <t>086/2020</t>
  </si>
  <si>
    <t>088/2020</t>
  </si>
  <si>
    <t>Período: 01/01/2021 a 31/03/2021</t>
  </si>
  <si>
    <t>AÇÕES DE FORMAÇÃO PROFISSIONAL RURAL (FPR), FORMAÇÃO PROFISSIONAL RURAL (EDUCAÇÃO FORMAL DE NÍVEL MÉDIO – PRESENCIAL E À DISTÂNCIA), ATIVIDADES DE PROMOÇÃO SOCIAL (PS) E DE PROJETOS E PROGRAMAS ESPECIAIS</t>
  </si>
  <si>
    <t>TRANSFERIDO NO 2º TRIMESTRE DO EXERCÍCIO EM CURSO</t>
  </si>
  <si>
    <t xml:space="preserve"> </t>
  </si>
  <si>
    <t>SINDICAITO RURAL DE JATEÍ</t>
  </si>
  <si>
    <t>162/2020</t>
  </si>
  <si>
    <t>167/2020</t>
  </si>
  <si>
    <t>171/2020</t>
  </si>
  <si>
    <t>143/2020</t>
  </si>
  <si>
    <t>SINDICATO RURAL DE TACURU</t>
  </si>
  <si>
    <t>07.570.632/0001-30</t>
  </si>
  <si>
    <t>117/2020</t>
  </si>
  <si>
    <t>Período: 01/01/2021 a 30/06/2021</t>
  </si>
  <si>
    <t>TRANSFERIDO NO 3º TRIMESTRE DO EXERCÍCIO EM CURSO</t>
  </si>
  <si>
    <t>164/2020</t>
  </si>
  <si>
    <t>FERRET E BISOGNIN AGRO CONSULTING LTDA</t>
  </si>
  <si>
    <t>10.806.899/0001-98</t>
  </si>
  <si>
    <t>PATROCÍNIO AO EVENTO "II CONGRESSO MUNDIAL SOBRE SISTEMAS DE INTEGRAÇÃO
LAVOURA-PECUÁRIA-FLORESTA (WCCLF2021)"</t>
  </si>
  <si>
    <t>046/2021</t>
  </si>
  <si>
    <t>Atualizado em: 18/01/2022</t>
  </si>
  <si>
    <t>Período: 01/01/2021 a 30/09/2021</t>
  </si>
  <si>
    <t>SINDICATO RURAL DE DOIS IRMÃOS DO BURITI</t>
  </si>
  <si>
    <t>079/2020</t>
  </si>
  <si>
    <t>24.665.275/0001-02</t>
  </si>
  <si>
    <t>SINDICATO RURAL DE SONORA</t>
  </si>
  <si>
    <t>00.826.864/0001-67</t>
  </si>
  <si>
    <t>116/2020</t>
  </si>
  <si>
    <t>PATROCÍNIO AO EVENTO "EXPOTRÊS 2021"</t>
  </si>
  <si>
    <t>084/2021</t>
  </si>
  <si>
    <t>TRANSFERIDO NO 4º TRIMESTRE DO EXERCÍCIO EM CURSO</t>
  </si>
  <si>
    <t>Período: 01/01/2021 a 31/12/2021</t>
  </si>
  <si>
    <t>160/2020</t>
  </si>
  <si>
    <t>174/2020</t>
  </si>
  <si>
    <t>126/2020</t>
  </si>
  <si>
    <t>300/2021</t>
  </si>
  <si>
    <t>155/2021</t>
  </si>
  <si>
    <t>ASSOCIACAO CONVENTION &amp; VISITORS BUREAU</t>
  </si>
  <si>
    <t>FUNDACAO DE APOIO A PESQUISA AGROPECUARIA E AMBIENTAL</t>
  </si>
  <si>
    <t>PATROCÍNIO AO EVENTO FESTA DO LAÇO COMPRIDO</t>
  </si>
  <si>
    <t>141/2021</t>
  </si>
  <si>
    <t xml:space="preserve">PATROCÍNIO AO EVENTO REPRONUTRI </t>
  </si>
  <si>
    <t>00.652.199/0001-32</t>
  </si>
  <si>
    <t>28.394.094/0001-40</t>
  </si>
  <si>
    <t>PATROCÍNIO AO EVENTO FESTIVAL DA CARNE DE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</si>
</sst>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3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vertical="center" wrapText="1"/>
    </xf>
    <xf numFmtId="43" fontId="4" fillId="2" borderId="1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vertical="center"/>
    </xf>
  </cellXfs>
  <cellStyles count="2">
    <cellStyle name="Normal" xfId="0" builtinId="0"/>
    <cellStyle name="Vírgula 2" xfId="1" xr:uid="{475722FB-1890-422D-97CD-46358593C2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3019426</xdr:colOff>
      <xdr:row>0</xdr:row>
      <xdr:rowOff>123824</xdr:rowOff>
    </xdr:from>
    <xdr:to>
      <xdr:col>8</xdr:col>
      <xdr:colOff>1293277</xdr:colOff>
      <xdr:row>4</xdr:row>
      <xdr:rowOff>73891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14719FB-0F08-4733-92E9-2D5F3F32A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3601" y="123824"/>
          <a:ext cx="2131476" cy="597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3019426</xdr:colOff>
      <xdr:row>0</xdr:row>
      <xdr:rowOff>123824</xdr:rowOff>
    </xdr:from>
    <xdr:to>
      <xdr:col>8</xdr:col>
      <xdr:colOff>1293277</xdr:colOff>
      <xdr:row>4</xdr:row>
      <xdr:rowOff>73891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59774AB-8FD4-44AD-9B17-63F7512E2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3601" y="123824"/>
          <a:ext cx="2131476" cy="5977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3019426</xdr:colOff>
      <xdr:row>0</xdr:row>
      <xdr:rowOff>123824</xdr:rowOff>
    </xdr:from>
    <xdr:to>
      <xdr:col>8</xdr:col>
      <xdr:colOff>1293277</xdr:colOff>
      <xdr:row>4</xdr:row>
      <xdr:rowOff>73891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73DA1E8-B79A-4317-BFE7-18CB3BB83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3601" y="123824"/>
          <a:ext cx="2131476" cy="5977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3019426</xdr:colOff>
      <xdr:row>0</xdr:row>
      <xdr:rowOff>123824</xdr:rowOff>
    </xdr:from>
    <xdr:to>
      <xdr:col>8</xdr:col>
      <xdr:colOff>950377</xdr:colOff>
      <xdr:row>4</xdr:row>
      <xdr:rowOff>73891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C29BCF-CD8A-4EBE-8058-AB22FA373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3601" y="123824"/>
          <a:ext cx="2131476" cy="597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primir%20(7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orioPagamentoParceiroTrans"/>
      <sheetName val="Planilha1"/>
      <sheetName val="Planilha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C4DFF-FA29-4297-9083-4B92448F7305}">
  <sheetPr>
    <pageSetUpPr fitToPage="1"/>
  </sheetPr>
  <dimension ref="A1:I117"/>
  <sheetViews>
    <sheetView view="pageBreakPreview" zoomScaleNormal="100" zoomScaleSheetLayoutView="100" workbookViewId="0">
      <pane ySplit="6" topLeftCell="A7" activePane="bottomLeft" state="frozen"/>
      <selection pane="bottomLeft" activeCell="C7" sqref="C7"/>
    </sheetView>
  </sheetViews>
  <sheetFormatPr defaultRowHeight="12.75" x14ac:dyDescent="0.25"/>
  <cols>
    <col min="1" max="1" width="16.7109375" style="3" customWidth="1"/>
    <col min="2" max="2" width="16.28515625" style="3" customWidth="1"/>
    <col min="3" max="3" width="59.42578125" style="3" customWidth="1"/>
    <col min="4" max="5" width="15.85546875" style="15" customWidth="1"/>
    <col min="6" max="7" width="17" style="4" customWidth="1"/>
    <col min="8" max="8" width="57.85546875" style="15" bestFit="1" customWidth="1"/>
    <col min="9" max="9" width="21.140625" style="17" customWidth="1"/>
    <col min="10" max="16384" width="9.140625" style="3"/>
  </cols>
  <sheetData>
    <row r="1" spans="1:9" x14ac:dyDescent="0.25">
      <c r="A1" s="2" t="s">
        <v>10</v>
      </c>
    </row>
    <row r="2" spans="1:9" x14ac:dyDescent="0.25">
      <c r="A2" s="2" t="s">
        <v>0</v>
      </c>
    </row>
    <row r="3" spans="1:9" x14ac:dyDescent="0.25">
      <c r="A3" s="2" t="s">
        <v>272</v>
      </c>
    </row>
    <row r="4" spans="1:9" x14ac:dyDescent="0.25">
      <c r="A4" s="5" t="s">
        <v>275</v>
      </c>
    </row>
    <row r="5" spans="1:9" x14ac:dyDescent="0.25">
      <c r="A5" s="5"/>
    </row>
    <row r="6" spans="1:9" ht="63.75" x14ac:dyDescent="0.25">
      <c r="A6" s="6" t="s">
        <v>8</v>
      </c>
      <c r="B6" s="6" t="s">
        <v>9</v>
      </c>
      <c r="C6" s="6" t="s">
        <v>1</v>
      </c>
      <c r="D6" s="6" t="s">
        <v>2</v>
      </c>
      <c r="E6" s="6" t="s">
        <v>3</v>
      </c>
      <c r="F6" s="7" t="s">
        <v>4</v>
      </c>
      <c r="G6" s="7" t="s">
        <v>7</v>
      </c>
      <c r="H6" s="6" t="s">
        <v>5</v>
      </c>
      <c r="I6" s="8" t="s">
        <v>6</v>
      </c>
    </row>
    <row r="7" spans="1:9" ht="102" x14ac:dyDescent="0.25">
      <c r="A7" s="9" t="s">
        <v>65</v>
      </c>
      <c r="B7" s="9" t="s">
        <v>66</v>
      </c>
      <c r="C7" s="10" t="s">
        <v>64</v>
      </c>
      <c r="D7" s="11" t="s">
        <v>67</v>
      </c>
      <c r="E7" s="11" t="s">
        <v>68</v>
      </c>
      <c r="F7" s="12">
        <v>7000</v>
      </c>
      <c r="G7" s="12">
        <v>7000</v>
      </c>
      <c r="H7" s="1" t="s">
        <v>206</v>
      </c>
      <c r="I7" s="1" t="s">
        <v>40</v>
      </c>
    </row>
    <row r="8" spans="1:9" ht="102" x14ac:dyDescent="0.25">
      <c r="A8" s="9" t="s">
        <v>65</v>
      </c>
      <c r="B8" s="9" t="s">
        <v>66</v>
      </c>
      <c r="C8" s="10" t="s">
        <v>64</v>
      </c>
      <c r="D8" s="11" t="s">
        <v>207</v>
      </c>
      <c r="E8" s="11" t="s">
        <v>12</v>
      </c>
      <c r="F8" s="12">
        <v>12000</v>
      </c>
      <c r="G8" s="12">
        <v>12000</v>
      </c>
      <c r="H8" s="1" t="s">
        <v>95</v>
      </c>
      <c r="I8" s="1" t="s">
        <v>124</v>
      </c>
    </row>
    <row r="9" spans="1:9" ht="102" x14ac:dyDescent="0.25">
      <c r="A9" s="9" t="s">
        <v>65</v>
      </c>
      <c r="B9" s="9" t="s">
        <v>66</v>
      </c>
      <c r="C9" s="10" t="s">
        <v>64</v>
      </c>
      <c r="D9" s="11" t="s">
        <v>11</v>
      </c>
      <c r="E9" s="11" t="s">
        <v>12</v>
      </c>
      <c r="F9" s="12">
        <v>6000</v>
      </c>
      <c r="G9" s="12">
        <v>6000</v>
      </c>
      <c r="H9" s="1" t="s">
        <v>15</v>
      </c>
      <c r="I9" s="1" t="s">
        <v>13</v>
      </c>
    </row>
    <row r="10" spans="1:9" ht="102" x14ac:dyDescent="0.25">
      <c r="A10" s="9" t="s">
        <v>65</v>
      </c>
      <c r="B10" s="9" t="s">
        <v>66</v>
      </c>
      <c r="C10" s="10" t="s">
        <v>64</v>
      </c>
      <c r="D10" s="11" t="s">
        <v>69</v>
      </c>
      <c r="E10" s="11" t="s">
        <v>12</v>
      </c>
      <c r="F10" s="12">
        <v>6000</v>
      </c>
      <c r="G10" s="12">
        <v>6000</v>
      </c>
      <c r="H10" s="1" t="s">
        <v>16</v>
      </c>
      <c r="I10" s="1" t="s">
        <v>41</v>
      </c>
    </row>
    <row r="11" spans="1:9" ht="102" x14ac:dyDescent="0.25">
      <c r="A11" s="9" t="s">
        <v>65</v>
      </c>
      <c r="B11" s="9" t="s">
        <v>66</v>
      </c>
      <c r="C11" s="10" t="s">
        <v>64</v>
      </c>
      <c r="D11" s="11" t="s">
        <v>70</v>
      </c>
      <c r="E11" s="11" t="s">
        <v>12</v>
      </c>
      <c r="F11" s="12">
        <v>6000</v>
      </c>
      <c r="G11" s="12">
        <v>6000</v>
      </c>
      <c r="H11" s="1" t="s">
        <v>17</v>
      </c>
      <c r="I11" s="1" t="s">
        <v>14</v>
      </c>
    </row>
    <row r="12" spans="1:9" ht="102" x14ac:dyDescent="0.25">
      <c r="A12" s="9" t="s">
        <v>65</v>
      </c>
      <c r="B12" s="9" t="s">
        <v>66</v>
      </c>
      <c r="C12" s="10" t="s">
        <v>64</v>
      </c>
      <c r="D12" s="11" t="s">
        <v>71</v>
      </c>
      <c r="E12" s="11" t="s">
        <v>12</v>
      </c>
      <c r="F12" s="12">
        <v>6000</v>
      </c>
      <c r="G12" s="12">
        <v>6000</v>
      </c>
      <c r="H12" s="1" t="s">
        <v>18</v>
      </c>
      <c r="I12" s="1" t="s">
        <v>42</v>
      </c>
    </row>
    <row r="13" spans="1:9" ht="102" x14ac:dyDescent="0.25">
      <c r="A13" s="9" t="s">
        <v>65</v>
      </c>
      <c r="B13" s="9" t="s">
        <v>66</v>
      </c>
      <c r="C13" s="10" t="s">
        <v>64</v>
      </c>
      <c r="D13" s="11" t="s">
        <v>72</v>
      </c>
      <c r="E13" s="11" t="s">
        <v>12</v>
      </c>
      <c r="F13" s="12">
        <v>6000</v>
      </c>
      <c r="G13" s="12">
        <v>6000</v>
      </c>
      <c r="H13" s="1" t="s">
        <v>19</v>
      </c>
      <c r="I13" s="1" t="s">
        <v>43</v>
      </c>
    </row>
    <row r="14" spans="1:9" ht="102" x14ac:dyDescent="0.25">
      <c r="A14" s="9" t="s">
        <v>65</v>
      </c>
      <c r="B14" s="9" t="s">
        <v>66</v>
      </c>
      <c r="C14" s="10" t="s">
        <v>64</v>
      </c>
      <c r="D14" s="11" t="s">
        <v>208</v>
      </c>
      <c r="E14" s="11" t="s">
        <v>12</v>
      </c>
      <c r="F14" s="12">
        <v>6000</v>
      </c>
      <c r="G14" s="12">
        <v>6000</v>
      </c>
      <c r="H14" s="1" t="s">
        <v>209</v>
      </c>
      <c r="I14" s="1" t="s">
        <v>210</v>
      </c>
    </row>
    <row r="15" spans="1:9" ht="102" x14ac:dyDescent="0.25">
      <c r="A15" s="9" t="s">
        <v>65</v>
      </c>
      <c r="B15" s="9" t="s">
        <v>66</v>
      </c>
      <c r="C15" s="10" t="s">
        <v>64</v>
      </c>
      <c r="D15" s="11" t="s">
        <v>211</v>
      </c>
      <c r="E15" s="11" t="s">
        <v>12</v>
      </c>
      <c r="F15" s="12">
        <v>6000</v>
      </c>
      <c r="G15" s="12">
        <v>6000</v>
      </c>
      <c r="H15" s="1" t="s">
        <v>99</v>
      </c>
      <c r="I15" s="1" t="s">
        <v>128</v>
      </c>
    </row>
    <row r="16" spans="1:9" ht="102" x14ac:dyDescent="0.25">
      <c r="A16" s="9" t="s">
        <v>65</v>
      </c>
      <c r="B16" s="9" t="s">
        <v>66</v>
      </c>
      <c r="C16" s="10" t="s">
        <v>64</v>
      </c>
      <c r="D16" s="11" t="s">
        <v>73</v>
      </c>
      <c r="E16" s="11" t="s">
        <v>12</v>
      </c>
      <c r="F16" s="12">
        <v>7000</v>
      </c>
      <c r="G16" s="12">
        <v>7000</v>
      </c>
      <c r="H16" s="1" t="s">
        <v>20</v>
      </c>
      <c r="I16" s="1" t="s">
        <v>44</v>
      </c>
    </row>
    <row r="17" spans="1:9" ht="102" x14ac:dyDescent="0.25">
      <c r="A17" s="9" t="s">
        <v>65</v>
      </c>
      <c r="B17" s="9" t="s">
        <v>66</v>
      </c>
      <c r="C17" s="10" t="s">
        <v>64</v>
      </c>
      <c r="D17" s="11" t="s">
        <v>74</v>
      </c>
      <c r="E17" s="11" t="s">
        <v>12</v>
      </c>
      <c r="F17" s="12">
        <v>6000</v>
      </c>
      <c r="G17" s="12">
        <v>6000</v>
      </c>
      <c r="H17" s="1" t="s">
        <v>21</v>
      </c>
      <c r="I17" s="1" t="s">
        <v>45</v>
      </c>
    </row>
    <row r="18" spans="1:9" ht="102" x14ac:dyDescent="0.25">
      <c r="A18" s="9" t="s">
        <v>65</v>
      </c>
      <c r="B18" s="9" t="s">
        <v>66</v>
      </c>
      <c r="C18" s="10" t="s">
        <v>64</v>
      </c>
      <c r="D18" s="11" t="s">
        <v>75</v>
      </c>
      <c r="E18" s="11" t="s">
        <v>68</v>
      </c>
      <c r="F18" s="12">
        <v>6000</v>
      </c>
      <c r="G18" s="12">
        <v>6000</v>
      </c>
      <c r="H18" s="1" t="s">
        <v>22</v>
      </c>
      <c r="I18" s="1" t="s">
        <v>46</v>
      </c>
    </row>
    <row r="19" spans="1:9" ht="102" x14ac:dyDescent="0.25">
      <c r="A19" s="9" t="s">
        <v>65</v>
      </c>
      <c r="B19" s="9" t="s">
        <v>66</v>
      </c>
      <c r="C19" s="10" t="s">
        <v>64</v>
      </c>
      <c r="D19" s="11" t="s">
        <v>76</v>
      </c>
      <c r="E19" s="11" t="s">
        <v>68</v>
      </c>
      <c r="F19" s="12">
        <v>6000</v>
      </c>
      <c r="G19" s="12">
        <v>6000</v>
      </c>
      <c r="H19" s="1" t="s">
        <v>23</v>
      </c>
      <c r="I19" s="1" t="s">
        <v>47</v>
      </c>
    </row>
    <row r="20" spans="1:9" ht="102" x14ac:dyDescent="0.25">
      <c r="A20" s="9" t="s">
        <v>65</v>
      </c>
      <c r="B20" s="9" t="s">
        <v>66</v>
      </c>
      <c r="C20" s="10" t="s">
        <v>64</v>
      </c>
      <c r="D20" s="11" t="s">
        <v>154</v>
      </c>
      <c r="E20" s="11" t="s">
        <v>155</v>
      </c>
      <c r="F20" s="12">
        <v>12000</v>
      </c>
      <c r="G20" s="12">
        <v>12000</v>
      </c>
      <c r="H20" s="21" t="s">
        <v>24</v>
      </c>
      <c r="I20" s="21" t="s">
        <v>48</v>
      </c>
    </row>
    <row r="21" spans="1:9" ht="102" x14ac:dyDescent="0.25">
      <c r="A21" s="9" t="s">
        <v>65</v>
      </c>
      <c r="B21" s="9" t="s">
        <v>66</v>
      </c>
      <c r="C21" s="10" t="s">
        <v>64</v>
      </c>
      <c r="D21" s="11" t="s">
        <v>77</v>
      </c>
      <c r="E21" s="11" t="s">
        <v>68</v>
      </c>
      <c r="F21" s="12">
        <v>9000</v>
      </c>
      <c r="G21" s="12">
        <v>9000</v>
      </c>
      <c r="H21" s="1" t="s">
        <v>25</v>
      </c>
      <c r="I21" s="1" t="s">
        <v>49</v>
      </c>
    </row>
    <row r="22" spans="1:9" ht="102" x14ac:dyDescent="0.25">
      <c r="A22" s="9" t="s">
        <v>65</v>
      </c>
      <c r="B22" s="9" t="s">
        <v>66</v>
      </c>
      <c r="C22" s="10" t="s">
        <v>64</v>
      </c>
      <c r="D22" s="11" t="s">
        <v>78</v>
      </c>
      <c r="E22" s="11" t="s">
        <v>68</v>
      </c>
      <c r="F22" s="12">
        <v>6000</v>
      </c>
      <c r="G22" s="12">
        <v>6000</v>
      </c>
      <c r="H22" s="1" t="s">
        <v>26</v>
      </c>
      <c r="I22" s="1" t="s">
        <v>50</v>
      </c>
    </row>
    <row r="23" spans="1:9" ht="102" x14ac:dyDescent="0.25">
      <c r="A23" s="9" t="s">
        <v>65</v>
      </c>
      <c r="B23" s="9" t="s">
        <v>66</v>
      </c>
      <c r="C23" s="10" t="s">
        <v>64</v>
      </c>
      <c r="D23" s="11" t="s">
        <v>212</v>
      </c>
      <c r="E23" s="11" t="s">
        <v>68</v>
      </c>
      <c r="F23" s="12">
        <v>6000</v>
      </c>
      <c r="G23" s="12">
        <v>6000</v>
      </c>
      <c r="H23" s="1" t="s">
        <v>101</v>
      </c>
      <c r="I23" s="1" t="s">
        <v>130</v>
      </c>
    </row>
    <row r="24" spans="1:9" ht="102" x14ac:dyDescent="0.25">
      <c r="A24" s="9" t="s">
        <v>65</v>
      </c>
      <c r="B24" s="9" t="s">
        <v>66</v>
      </c>
      <c r="C24" s="10" t="s">
        <v>64</v>
      </c>
      <c r="D24" s="11" t="s">
        <v>253</v>
      </c>
      <c r="E24" s="11" t="s">
        <v>68</v>
      </c>
      <c r="F24" s="12">
        <v>3000</v>
      </c>
      <c r="G24" s="12">
        <v>3000</v>
      </c>
      <c r="H24" s="1" t="s">
        <v>112</v>
      </c>
      <c r="I24" s="1" t="s">
        <v>141</v>
      </c>
    </row>
    <row r="25" spans="1:9" ht="102" x14ac:dyDescent="0.25">
      <c r="A25" s="9" t="s">
        <v>65</v>
      </c>
      <c r="B25" s="9" t="s">
        <v>66</v>
      </c>
      <c r="C25" s="10" t="s">
        <v>64</v>
      </c>
      <c r="D25" s="11" t="s">
        <v>213</v>
      </c>
      <c r="E25" s="11" t="s">
        <v>68</v>
      </c>
      <c r="F25" s="12">
        <v>6000</v>
      </c>
      <c r="G25" s="12">
        <v>6000</v>
      </c>
      <c r="H25" s="1" t="s">
        <v>214</v>
      </c>
      <c r="I25" s="1" t="s">
        <v>215</v>
      </c>
    </row>
    <row r="26" spans="1:9" ht="102" x14ac:dyDescent="0.25">
      <c r="A26" s="9" t="s">
        <v>65</v>
      </c>
      <c r="B26" s="9" t="s">
        <v>66</v>
      </c>
      <c r="C26" s="10" t="s">
        <v>64</v>
      </c>
      <c r="D26" s="11" t="s">
        <v>254</v>
      </c>
      <c r="E26" s="11" t="s">
        <v>68</v>
      </c>
      <c r="F26" s="12">
        <v>6000</v>
      </c>
      <c r="G26" s="12">
        <v>6000</v>
      </c>
      <c r="H26" s="1" t="s">
        <v>103</v>
      </c>
      <c r="I26" s="1" t="s">
        <v>132</v>
      </c>
    </row>
    <row r="27" spans="1:9" ht="102" x14ac:dyDescent="0.25">
      <c r="A27" s="9" t="s">
        <v>65</v>
      </c>
      <c r="B27" s="9" t="s">
        <v>66</v>
      </c>
      <c r="C27" s="10" t="s">
        <v>64</v>
      </c>
      <c r="D27" s="11" t="s">
        <v>79</v>
      </c>
      <c r="E27" s="11" t="s">
        <v>68</v>
      </c>
      <c r="F27" s="12">
        <v>6000</v>
      </c>
      <c r="G27" s="12">
        <v>6000</v>
      </c>
      <c r="H27" s="1" t="s">
        <v>27</v>
      </c>
      <c r="I27" s="1" t="s">
        <v>51</v>
      </c>
    </row>
    <row r="28" spans="1:9" ht="102" x14ac:dyDescent="0.25">
      <c r="A28" s="9" t="s">
        <v>65</v>
      </c>
      <c r="B28" s="9" t="s">
        <v>66</v>
      </c>
      <c r="C28" s="10" t="s">
        <v>64</v>
      </c>
      <c r="D28" s="11" t="s">
        <v>216</v>
      </c>
      <c r="E28" s="11" t="s">
        <v>68</v>
      </c>
      <c r="F28" s="12">
        <v>6000</v>
      </c>
      <c r="G28" s="12">
        <v>6000</v>
      </c>
      <c r="H28" s="1" t="s">
        <v>217</v>
      </c>
      <c r="I28" s="1" t="s">
        <v>218</v>
      </c>
    </row>
    <row r="29" spans="1:9" ht="102" x14ac:dyDescent="0.25">
      <c r="A29" s="9" t="s">
        <v>65</v>
      </c>
      <c r="B29" s="9" t="s">
        <v>66</v>
      </c>
      <c r="C29" s="10" t="s">
        <v>64</v>
      </c>
      <c r="D29" s="11" t="s">
        <v>80</v>
      </c>
      <c r="E29" s="11" t="s">
        <v>68</v>
      </c>
      <c r="F29" s="12">
        <v>3000</v>
      </c>
      <c r="G29" s="12">
        <v>3000</v>
      </c>
      <c r="H29" s="1" t="s">
        <v>28</v>
      </c>
      <c r="I29" s="1" t="s">
        <v>52</v>
      </c>
    </row>
    <row r="30" spans="1:9" ht="102" x14ac:dyDescent="0.25">
      <c r="A30" s="9" t="s">
        <v>65</v>
      </c>
      <c r="B30" s="9" t="s">
        <v>66</v>
      </c>
      <c r="C30" s="10" t="s">
        <v>64</v>
      </c>
      <c r="D30" s="11" t="s">
        <v>81</v>
      </c>
      <c r="E30" s="11" t="s">
        <v>68</v>
      </c>
      <c r="F30" s="12">
        <v>4500</v>
      </c>
      <c r="G30" s="12">
        <v>4500</v>
      </c>
      <c r="H30" s="1" t="s">
        <v>29</v>
      </c>
      <c r="I30" s="1" t="s">
        <v>53</v>
      </c>
    </row>
    <row r="31" spans="1:9" ht="102" x14ac:dyDescent="0.25">
      <c r="A31" s="9" t="s">
        <v>65</v>
      </c>
      <c r="B31" s="9" t="s">
        <v>66</v>
      </c>
      <c r="C31" s="10" t="s">
        <v>64</v>
      </c>
      <c r="D31" s="11" t="s">
        <v>83</v>
      </c>
      <c r="E31" s="11" t="s">
        <v>68</v>
      </c>
      <c r="F31" s="12">
        <v>6000</v>
      </c>
      <c r="G31" s="12">
        <v>6000</v>
      </c>
      <c r="H31" s="1" t="s">
        <v>30</v>
      </c>
      <c r="I31" s="1" t="s">
        <v>54</v>
      </c>
    </row>
    <row r="32" spans="1:9" ht="102" x14ac:dyDescent="0.25">
      <c r="A32" s="9" t="s">
        <v>65</v>
      </c>
      <c r="B32" s="9" t="s">
        <v>66</v>
      </c>
      <c r="C32" s="10" t="s">
        <v>64</v>
      </c>
      <c r="D32" s="11" t="s">
        <v>82</v>
      </c>
      <c r="E32" s="11" t="s">
        <v>68</v>
      </c>
      <c r="F32" s="12">
        <v>12000</v>
      </c>
      <c r="G32" s="12">
        <v>12000</v>
      </c>
      <c r="H32" s="1" t="s">
        <v>31</v>
      </c>
      <c r="I32" s="1" t="s">
        <v>55</v>
      </c>
    </row>
    <row r="33" spans="1:9" ht="102" x14ac:dyDescent="0.25">
      <c r="A33" s="9" t="s">
        <v>65</v>
      </c>
      <c r="B33" s="9" t="s">
        <v>66</v>
      </c>
      <c r="C33" s="10" t="s">
        <v>64</v>
      </c>
      <c r="D33" s="11" t="s">
        <v>84</v>
      </c>
      <c r="E33" s="11" t="s">
        <v>68</v>
      </c>
      <c r="F33" s="12">
        <v>6000</v>
      </c>
      <c r="G33" s="12">
        <v>6000</v>
      </c>
      <c r="H33" s="1" t="s">
        <v>32</v>
      </c>
      <c r="I33" s="1" t="s">
        <v>56</v>
      </c>
    </row>
    <row r="34" spans="1:9" ht="102" x14ac:dyDescent="0.25">
      <c r="A34" s="9" t="s">
        <v>65</v>
      </c>
      <c r="B34" s="9" t="s">
        <v>66</v>
      </c>
      <c r="C34" s="10" t="s">
        <v>64</v>
      </c>
      <c r="D34" s="11" t="s">
        <v>219</v>
      </c>
      <c r="E34" s="11" t="s">
        <v>86</v>
      </c>
      <c r="F34" s="12">
        <v>6000</v>
      </c>
      <c r="G34" s="12">
        <v>6000</v>
      </c>
      <c r="H34" s="1" t="s">
        <v>115</v>
      </c>
      <c r="I34" s="1" t="s">
        <v>144</v>
      </c>
    </row>
    <row r="35" spans="1:9" ht="102" x14ac:dyDescent="0.25">
      <c r="A35" s="9" t="s">
        <v>65</v>
      </c>
      <c r="B35" s="9" t="s">
        <v>66</v>
      </c>
      <c r="C35" s="10" t="s">
        <v>64</v>
      </c>
      <c r="D35" s="11" t="s">
        <v>85</v>
      </c>
      <c r="E35" s="11" t="s">
        <v>86</v>
      </c>
      <c r="F35" s="12">
        <v>6000</v>
      </c>
      <c r="G35" s="12">
        <v>6000</v>
      </c>
      <c r="H35" s="1" t="s">
        <v>33</v>
      </c>
      <c r="I35" s="1" t="s">
        <v>57</v>
      </c>
    </row>
    <row r="36" spans="1:9" ht="102" x14ac:dyDescent="0.25">
      <c r="A36" s="9" t="s">
        <v>65</v>
      </c>
      <c r="B36" s="9" t="s">
        <v>66</v>
      </c>
      <c r="C36" s="10" t="s">
        <v>64</v>
      </c>
      <c r="D36" s="11" t="s">
        <v>87</v>
      </c>
      <c r="E36" s="11" t="s">
        <v>86</v>
      </c>
      <c r="F36" s="12">
        <v>6000</v>
      </c>
      <c r="G36" s="12">
        <v>6000</v>
      </c>
      <c r="H36" s="1" t="s">
        <v>34</v>
      </c>
      <c r="I36" s="1" t="s">
        <v>58</v>
      </c>
    </row>
    <row r="37" spans="1:9" ht="102" x14ac:dyDescent="0.25">
      <c r="A37" s="9" t="s">
        <v>65</v>
      </c>
      <c r="B37" s="9" t="s">
        <v>66</v>
      </c>
      <c r="C37" s="10" t="s">
        <v>64</v>
      </c>
      <c r="D37" s="11" t="s">
        <v>88</v>
      </c>
      <c r="E37" s="11" t="s">
        <v>86</v>
      </c>
      <c r="F37" s="12">
        <v>4500</v>
      </c>
      <c r="G37" s="12">
        <v>4500</v>
      </c>
      <c r="H37" s="1" t="s">
        <v>35</v>
      </c>
      <c r="I37" s="1" t="s">
        <v>59</v>
      </c>
    </row>
    <row r="38" spans="1:9" ht="102" x14ac:dyDescent="0.25">
      <c r="A38" s="9" t="s">
        <v>65</v>
      </c>
      <c r="B38" s="9" t="s">
        <v>66</v>
      </c>
      <c r="C38" s="10" t="s">
        <v>64</v>
      </c>
      <c r="D38" s="11" t="s">
        <v>255</v>
      </c>
      <c r="E38" s="11" t="s">
        <v>86</v>
      </c>
      <c r="F38" s="12">
        <v>6000</v>
      </c>
      <c r="G38" s="12">
        <v>6000</v>
      </c>
      <c r="H38" s="1" t="s">
        <v>232</v>
      </c>
      <c r="I38" s="1" t="s">
        <v>233</v>
      </c>
    </row>
    <row r="39" spans="1:9" ht="102" x14ac:dyDescent="0.25">
      <c r="A39" s="9" t="s">
        <v>65</v>
      </c>
      <c r="B39" s="9" t="s">
        <v>66</v>
      </c>
      <c r="C39" s="10" t="s">
        <v>64</v>
      </c>
      <c r="D39" s="11" t="s">
        <v>89</v>
      </c>
      <c r="E39" s="11" t="s">
        <v>86</v>
      </c>
      <c r="F39" s="12">
        <v>6000</v>
      </c>
      <c r="G39" s="12">
        <v>6000</v>
      </c>
      <c r="H39" s="1" t="s">
        <v>36</v>
      </c>
      <c r="I39" s="1" t="s">
        <v>60</v>
      </c>
    </row>
    <row r="40" spans="1:9" ht="102" x14ac:dyDescent="0.25">
      <c r="A40" s="9" t="s">
        <v>65</v>
      </c>
      <c r="B40" s="9" t="s">
        <v>66</v>
      </c>
      <c r="C40" s="10" t="s">
        <v>64</v>
      </c>
      <c r="D40" s="11" t="s">
        <v>256</v>
      </c>
      <c r="E40" s="11" t="s">
        <v>86</v>
      </c>
      <c r="F40" s="12">
        <v>6000</v>
      </c>
      <c r="G40" s="12">
        <v>6000</v>
      </c>
      <c r="H40" s="1" t="s">
        <v>109</v>
      </c>
      <c r="I40" s="1" t="s">
        <v>138</v>
      </c>
    </row>
    <row r="41" spans="1:9" ht="102" x14ac:dyDescent="0.25">
      <c r="A41" s="9" t="s">
        <v>65</v>
      </c>
      <c r="B41" s="9" t="s">
        <v>66</v>
      </c>
      <c r="C41" s="10" t="s">
        <v>64</v>
      </c>
      <c r="D41" s="11" t="s">
        <v>257</v>
      </c>
      <c r="E41" s="11" t="s">
        <v>86</v>
      </c>
      <c r="F41" s="12">
        <v>6000</v>
      </c>
      <c r="G41" s="12">
        <v>6000</v>
      </c>
      <c r="H41" s="1" t="s">
        <v>119</v>
      </c>
      <c r="I41" s="1" t="s">
        <v>148</v>
      </c>
    </row>
    <row r="42" spans="1:9" ht="102" x14ac:dyDescent="0.25">
      <c r="A42" s="9" t="s">
        <v>65</v>
      </c>
      <c r="B42" s="9" t="s">
        <v>66</v>
      </c>
      <c r="C42" s="10" t="s">
        <v>64</v>
      </c>
      <c r="D42" s="11" t="s">
        <v>220</v>
      </c>
      <c r="E42" s="11" t="s">
        <v>86</v>
      </c>
      <c r="F42" s="12">
        <v>9000</v>
      </c>
      <c r="G42" s="12">
        <v>9000</v>
      </c>
      <c r="H42" s="1" t="s">
        <v>110</v>
      </c>
      <c r="I42" s="1" t="s">
        <v>139</v>
      </c>
    </row>
    <row r="43" spans="1:9" ht="102" x14ac:dyDescent="0.25">
      <c r="A43" s="9" t="s">
        <v>65</v>
      </c>
      <c r="B43" s="9" t="s">
        <v>66</v>
      </c>
      <c r="C43" s="10" t="s">
        <v>64</v>
      </c>
      <c r="D43" s="11" t="s">
        <v>258</v>
      </c>
      <c r="E43" s="11" t="s">
        <v>86</v>
      </c>
      <c r="F43" s="12">
        <v>4500</v>
      </c>
      <c r="G43" s="12">
        <v>4500</v>
      </c>
      <c r="H43" s="1" t="s">
        <v>111</v>
      </c>
      <c r="I43" s="1" t="s">
        <v>140</v>
      </c>
    </row>
    <row r="44" spans="1:9" ht="102" x14ac:dyDescent="0.25">
      <c r="A44" s="9" t="s">
        <v>65</v>
      </c>
      <c r="B44" s="9" t="s">
        <v>66</v>
      </c>
      <c r="C44" s="10" t="s">
        <v>64</v>
      </c>
      <c r="D44" s="11" t="s">
        <v>90</v>
      </c>
      <c r="E44" s="11" t="s">
        <v>86</v>
      </c>
      <c r="F44" s="12">
        <v>6000</v>
      </c>
      <c r="G44" s="12">
        <v>6000</v>
      </c>
      <c r="H44" s="1" t="s">
        <v>37</v>
      </c>
      <c r="I44" s="1" t="s">
        <v>61</v>
      </c>
    </row>
    <row r="45" spans="1:9" ht="102" x14ac:dyDescent="0.25">
      <c r="A45" s="9" t="s">
        <v>65</v>
      </c>
      <c r="B45" s="9" t="s">
        <v>66</v>
      </c>
      <c r="C45" s="10" t="s">
        <v>64</v>
      </c>
      <c r="D45" s="11" t="s">
        <v>91</v>
      </c>
      <c r="E45" s="11" t="s">
        <v>86</v>
      </c>
      <c r="F45" s="12">
        <v>6000</v>
      </c>
      <c r="G45" s="12">
        <v>6000</v>
      </c>
      <c r="H45" s="1" t="s">
        <v>38</v>
      </c>
      <c r="I45" s="1" t="s">
        <v>62</v>
      </c>
    </row>
    <row r="46" spans="1:9" ht="102" x14ac:dyDescent="0.25">
      <c r="A46" s="9" t="s">
        <v>65</v>
      </c>
      <c r="B46" s="9" t="s">
        <v>66</v>
      </c>
      <c r="C46" s="10" t="s">
        <v>64</v>
      </c>
      <c r="D46" s="11" t="s">
        <v>259</v>
      </c>
      <c r="E46" s="11" t="s">
        <v>86</v>
      </c>
      <c r="F46" s="12">
        <v>4500</v>
      </c>
      <c r="G46" s="12">
        <v>4500</v>
      </c>
      <c r="H46" s="1" t="s">
        <v>242</v>
      </c>
      <c r="I46" s="1" t="s">
        <v>243</v>
      </c>
    </row>
    <row r="47" spans="1:9" ht="102" x14ac:dyDescent="0.25">
      <c r="A47" s="9" t="s">
        <v>65</v>
      </c>
      <c r="B47" s="9" t="s">
        <v>66</v>
      </c>
      <c r="C47" s="10" t="s">
        <v>64</v>
      </c>
      <c r="D47" s="11" t="s">
        <v>92</v>
      </c>
      <c r="E47" s="11" t="s">
        <v>86</v>
      </c>
      <c r="F47" s="12">
        <v>6000</v>
      </c>
      <c r="G47" s="12">
        <v>6000</v>
      </c>
      <c r="H47" s="1" t="s">
        <v>39</v>
      </c>
      <c r="I47" s="1" t="s">
        <v>63</v>
      </c>
    </row>
    <row r="48" spans="1:9" ht="102" x14ac:dyDescent="0.25">
      <c r="A48" s="9" t="s">
        <v>65</v>
      </c>
      <c r="B48" s="9" t="s">
        <v>66</v>
      </c>
      <c r="C48" s="10" t="s">
        <v>64</v>
      </c>
      <c r="D48" s="11" t="s">
        <v>221</v>
      </c>
      <c r="E48" s="11" t="s">
        <v>86</v>
      </c>
      <c r="F48" s="12">
        <v>6000</v>
      </c>
      <c r="G48" s="12">
        <v>6000</v>
      </c>
      <c r="H48" s="1" t="s">
        <v>120</v>
      </c>
      <c r="I48" s="1" t="s">
        <v>149</v>
      </c>
    </row>
    <row r="49" spans="1:9" ht="63.75" x14ac:dyDescent="0.25">
      <c r="A49" s="9" t="s">
        <v>65</v>
      </c>
      <c r="B49" s="9" t="s">
        <v>66</v>
      </c>
      <c r="C49" s="13" t="s">
        <v>151</v>
      </c>
      <c r="D49" s="19" t="s">
        <v>152</v>
      </c>
      <c r="E49" s="20">
        <v>44151</v>
      </c>
      <c r="F49" s="14">
        <v>83295</v>
      </c>
      <c r="G49" s="14">
        <v>83295</v>
      </c>
      <c r="H49" s="16" t="s">
        <v>93</v>
      </c>
      <c r="I49" s="1" t="s">
        <v>122</v>
      </c>
    </row>
    <row r="50" spans="1:9" ht="63.75" x14ac:dyDescent="0.25">
      <c r="A50" s="9" t="s">
        <v>65</v>
      </c>
      <c r="B50" s="9" t="s">
        <v>66</v>
      </c>
      <c r="C50" s="13" t="s">
        <v>151</v>
      </c>
      <c r="D50" s="19" t="s">
        <v>260</v>
      </c>
      <c r="E50" s="20">
        <v>44139</v>
      </c>
      <c r="F50" s="14">
        <v>6480</v>
      </c>
      <c r="G50" s="14">
        <v>6480</v>
      </c>
      <c r="H50" s="16" t="s">
        <v>206</v>
      </c>
      <c r="I50" s="1" t="s">
        <v>40</v>
      </c>
    </row>
    <row r="51" spans="1:9" ht="63.75" x14ac:dyDescent="0.25">
      <c r="A51" s="9" t="s">
        <v>65</v>
      </c>
      <c r="B51" s="9" t="s">
        <v>66</v>
      </c>
      <c r="C51" s="13" t="s">
        <v>151</v>
      </c>
      <c r="D51" s="19" t="s">
        <v>153</v>
      </c>
      <c r="E51" s="20">
        <v>44139</v>
      </c>
      <c r="F51" s="14">
        <v>11880</v>
      </c>
      <c r="G51" s="14">
        <v>11880</v>
      </c>
      <c r="H51" s="18" t="s">
        <v>94</v>
      </c>
      <c r="I51" s="18" t="s">
        <v>123</v>
      </c>
    </row>
    <row r="52" spans="1:9" ht="63.75" x14ac:dyDescent="0.25">
      <c r="A52" s="9" t="s">
        <v>65</v>
      </c>
      <c r="B52" s="9" t="s">
        <v>66</v>
      </c>
      <c r="C52" s="13" t="s">
        <v>151</v>
      </c>
      <c r="D52" s="19" t="s">
        <v>156</v>
      </c>
      <c r="E52" s="20">
        <v>44139</v>
      </c>
      <c r="F52" s="14">
        <v>7455</v>
      </c>
      <c r="G52" s="14">
        <v>7455</v>
      </c>
      <c r="H52" s="18" t="s">
        <v>95</v>
      </c>
      <c r="I52" s="18" t="s">
        <v>124</v>
      </c>
    </row>
    <row r="53" spans="1:9" ht="63.75" x14ac:dyDescent="0.25">
      <c r="A53" s="9" t="s">
        <v>65</v>
      </c>
      <c r="B53" s="9" t="s">
        <v>66</v>
      </c>
      <c r="C53" s="13" t="s">
        <v>151</v>
      </c>
      <c r="D53" s="19" t="s">
        <v>157</v>
      </c>
      <c r="E53" s="20">
        <v>44139</v>
      </c>
      <c r="F53" s="14">
        <v>21337.5</v>
      </c>
      <c r="G53" s="14">
        <v>21337.5</v>
      </c>
      <c r="H53" s="18" t="s">
        <v>96</v>
      </c>
      <c r="I53" s="18" t="s">
        <v>125</v>
      </c>
    </row>
    <row r="54" spans="1:9" ht="63.75" x14ac:dyDescent="0.25">
      <c r="A54" s="9" t="s">
        <v>65</v>
      </c>
      <c r="B54" s="9" t="s">
        <v>66</v>
      </c>
      <c r="C54" s="13" t="s">
        <v>151</v>
      </c>
      <c r="D54" s="19" t="s">
        <v>158</v>
      </c>
      <c r="E54" s="20">
        <v>44139</v>
      </c>
      <c r="F54" s="14">
        <v>22995</v>
      </c>
      <c r="G54" s="14">
        <v>22995</v>
      </c>
      <c r="H54" s="18" t="s">
        <v>15</v>
      </c>
      <c r="I54" s="18" t="s">
        <v>13</v>
      </c>
    </row>
    <row r="55" spans="1:9" ht="63.75" x14ac:dyDescent="0.25">
      <c r="A55" s="9" t="s">
        <v>65</v>
      </c>
      <c r="B55" s="9" t="s">
        <v>66</v>
      </c>
      <c r="C55" s="13" t="s">
        <v>151</v>
      </c>
      <c r="D55" s="19" t="s">
        <v>159</v>
      </c>
      <c r="E55" s="20">
        <v>44139</v>
      </c>
      <c r="F55" s="14">
        <v>4230</v>
      </c>
      <c r="G55" s="14">
        <v>4230</v>
      </c>
      <c r="H55" s="18" t="s">
        <v>16</v>
      </c>
      <c r="I55" s="18" t="s">
        <v>41</v>
      </c>
    </row>
    <row r="56" spans="1:9" ht="63.75" x14ac:dyDescent="0.25">
      <c r="A56" s="9" t="s">
        <v>65</v>
      </c>
      <c r="B56" s="9" t="s">
        <v>66</v>
      </c>
      <c r="C56" s="13" t="s">
        <v>151</v>
      </c>
      <c r="D56" s="19" t="s">
        <v>185</v>
      </c>
      <c r="E56" s="20">
        <v>44139</v>
      </c>
      <c r="F56" s="14">
        <v>43170</v>
      </c>
      <c r="G56" s="14">
        <v>43170</v>
      </c>
      <c r="H56" s="18" t="s">
        <v>17</v>
      </c>
      <c r="I56" s="18" t="s">
        <v>14</v>
      </c>
    </row>
    <row r="57" spans="1:9" ht="63.75" x14ac:dyDescent="0.25">
      <c r="A57" s="9" t="s">
        <v>65</v>
      </c>
      <c r="B57" s="9" t="s">
        <v>66</v>
      </c>
      <c r="C57" s="13" t="s">
        <v>151</v>
      </c>
      <c r="D57" s="19" t="s">
        <v>160</v>
      </c>
      <c r="E57" s="20">
        <v>44139</v>
      </c>
      <c r="F57" s="14">
        <v>23719.75</v>
      </c>
      <c r="G57" s="14">
        <v>23719.75</v>
      </c>
      <c r="H57" s="18" t="s">
        <v>97</v>
      </c>
      <c r="I57" s="18" t="s">
        <v>126</v>
      </c>
    </row>
    <row r="58" spans="1:9" ht="63.75" x14ac:dyDescent="0.25">
      <c r="A58" s="9" t="s">
        <v>65</v>
      </c>
      <c r="B58" s="9" t="s">
        <v>66</v>
      </c>
      <c r="C58" s="13" t="s">
        <v>273</v>
      </c>
      <c r="D58" s="19" t="s">
        <v>161</v>
      </c>
      <c r="E58" s="20">
        <v>44139</v>
      </c>
      <c r="F58" s="14">
        <v>69066.740000000005</v>
      </c>
      <c r="G58" s="14">
        <v>69066.740000000005</v>
      </c>
      <c r="H58" s="18" t="s">
        <v>18</v>
      </c>
      <c r="I58" s="18" t="s">
        <v>42</v>
      </c>
    </row>
    <row r="59" spans="1:9" ht="63.75" x14ac:dyDescent="0.25">
      <c r="A59" s="9" t="s">
        <v>65</v>
      </c>
      <c r="B59" s="9" t="s">
        <v>66</v>
      </c>
      <c r="C59" s="13" t="s">
        <v>151</v>
      </c>
      <c r="D59" s="19" t="s">
        <v>162</v>
      </c>
      <c r="E59" s="20">
        <v>44139</v>
      </c>
      <c r="F59" s="14">
        <v>22155</v>
      </c>
      <c r="G59" s="14">
        <v>22155</v>
      </c>
      <c r="H59" s="18" t="s">
        <v>19</v>
      </c>
      <c r="I59" s="18" t="s">
        <v>43</v>
      </c>
    </row>
    <row r="60" spans="1:9" ht="63.75" x14ac:dyDescent="0.25">
      <c r="A60" s="9" t="s">
        <v>65</v>
      </c>
      <c r="B60" s="9" t="s">
        <v>66</v>
      </c>
      <c r="C60" s="13" t="s">
        <v>151</v>
      </c>
      <c r="D60" s="19" t="s">
        <v>163</v>
      </c>
      <c r="E60" s="20">
        <v>44139</v>
      </c>
      <c r="F60" s="14">
        <v>7275</v>
      </c>
      <c r="G60" s="14">
        <v>7275</v>
      </c>
      <c r="H60" s="18" t="s">
        <v>98</v>
      </c>
      <c r="I60" s="18" t="s">
        <v>127</v>
      </c>
    </row>
    <row r="61" spans="1:9" ht="63.75" x14ac:dyDescent="0.25">
      <c r="A61" s="9" t="s">
        <v>65</v>
      </c>
      <c r="B61" s="9" t="s">
        <v>66</v>
      </c>
      <c r="C61" s="13" t="s">
        <v>151</v>
      </c>
      <c r="D61" s="19" t="s">
        <v>222</v>
      </c>
      <c r="E61" s="20">
        <v>44139</v>
      </c>
      <c r="F61" s="14">
        <v>3165</v>
      </c>
      <c r="G61" s="14">
        <v>3165</v>
      </c>
      <c r="H61" s="18" t="s">
        <v>209</v>
      </c>
      <c r="I61" s="18" t="s">
        <v>210</v>
      </c>
    </row>
    <row r="62" spans="1:9" ht="63.75" x14ac:dyDescent="0.25">
      <c r="A62" s="9" t="s">
        <v>65</v>
      </c>
      <c r="B62" s="9" t="s">
        <v>66</v>
      </c>
      <c r="C62" s="13" t="s">
        <v>151</v>
      </c>
      <c r="D62" s="19" t="s">
        <v>164</v>
      </c>
      <c r="E62" s="20">
        <v>44139</v>
      </c>
      <c r="F62" s="14">
        <v>18015</v>
      </c>
      <c r="G62" s="14">
        <v>18015</v>
      </c>
      <c r="H62" s="18" t="s">
        <v>99</v>
      </c>
      <c r="I62" s="18" t="s">
        <v>128</v>
      </c>
    </row>
    <row r="63" spans="1:9" ht="63.75" x14ac:dyDescent="0.25">
      <c r="A63" s="9" t="s">
        <v>65</v>
      </c>
      <c r="B63" s="9" t="s">
        <v>66</v>
      </c>
      <c r="C63" s="13" t="s">
        <v>151</v>
      </c>
      <c r="D63" s="19" t="s">
        <v>223</v>
      </c>
      <c r="E63" s="20">
        <v>44139</v>
      </c>
      <c r="F63" s="14">
        <v>6615</v>
      </c>
      <c r="G63" s="14">
        <v>6615</v>
      </c>
      <c r="H63" s="18" t="s">
        <v>20</v>
      </c>
      <c r="I63" s="18" t="s">
        <v>44</v>
      </c>
    </row>
    <row r="64" spans="1:9" ht="63.75" x14ac:dyDescent="0.25">
      <c r="A64" s="9" t="s">
        <v>65</v>
      </c>
      <c r="B64" s="9" t="s">
        <v>66</v>
      </c>
      <c r="C64" s="13" t="s">
        <v>151</v>
      </c>
      <c r="D64" s="19" t="s">
        <v>165</v>
      </c>
      <c r="E64" s="20">
        <v>44139</v>
      </c>
      <c r="F64" s="14">
        <v>26415</v>
      </c>
      <c r="G64" s="14">
        <v>26415</v>
      </c>
      <c r="H64" s="18" t="s">
        <v>21</v>
      </c>
      <c r="I64" s="18" t="s">
        <v>45</v>
      </c>
    </row>
    <row r="65" spans="1:9" ht="63.75" x14ac:dyDescent="0.25">
      <c r="A65" s="9" t="s">
        <v>65</v>
      </c>
      <c r="B65" s="9" t="s">
        <v>66</v>
      </c>
      <c r="C65" s="13" t="s">
        <v>151</v>
      </c>
      <c r="D65" s="19" t="s">
        <v>263</v>
      </c>
      <c r="E65" s="20">
        <v>44139</v>
      </c>
      <c r="F65" s="14">
        <v>5085</v>
      </c>
      <c r="G65" s="14">
        <v>5085</v>
      </c>
      <c r="H65" s="18" t="s">
        <v>261</v>
      </c>
      <c r="I65" s="18" t="s">
        <v>262</v>
      </c>
    </row>
    <row r="66" spans="1:9" ht="63.75" x14ac:dyDescent="0.25">
      <c r="A66" s="9" t="s">
        <v>65</v>
      </c>
      <c r="B66" s="9" t="s">
        <v>66</v>
      </c>
      <c r="C66" s="13" t="s">
        <v>151</v>
      </c>
      <c r="D66" s="19" t="s">
        <v>266</v>
      </c>
      <c r="E66" s="20">
        <v>44139</v>
      </c>
      <c r="F66" s="14">
        <v>1020</v>
      </c>
      <c r="G66" s="14">
        <v>1020</v>
      </c>
      <c r="H66" s="18" t="s">
        <v>264</v>
      </c>
      <c r="I66" s="18" t="s">
        <v>265</v>
      </c>
    </row>
    <row r="67" spans="1:9" ht="63.75" x14ac:dyDescent="0.25">
      <c r="A67" s="9" t="s">
        <v>65</v>
      </c>
      <c r="B67" s="9" t="s">
        <v>66</v>
      </c>
      <c r="C67" s="13" t="s">
        <v>151</v>
      </c>
      <c r="D67" s="19" t="s">
        <v>166</v>
      </c>
      <c r="E67" s="20">
        <v>44139</v>
      </c>
      <c r="F67" s="14">
        <v>14835</v>
      </c>
      <c r="G67" s="14">
        <v>14835</v>
      </c>
      <c r="H67" s="18" t="s">
        <v>23</v>
      </c>
      <c r="I67" s="18" t="s">
        <v>47</v>
      </c>
    </row>
    <row r="68" spans="1:9" ht="63.75" x14ac:dyDescent="0.25">
      <c r="A68" s="9" t="s">
        <v>65</v>
      </c>
      <c r="B68" s="9" t="s">
        <v>66</v>
      </c>
      <c r="C68" s="13" t="s">
        <v>151</v>
      </c>
      <c r="D68" s="19" t="s">
        <v>205</v>
      </c>
      <c r="E68" s="20">
        <v>44139</v>
      </c>
      <c r="F68" s="14">
        <v>44715</v>
      </c>
      <c r="G68" s="14">
        <v>44715</v>
      </c>
      <c r="H68" s="18" t="s">
        <v>24</v>
      </c>
      <c r="I68" s="18" t="s">
        <v>48</v>
      </c>
    </row>
    <row r="69" spans="1:9" ht="63.75" x14ac:dyDescent="0.25">
      <c r="A69" s="9" t="s">
        <v>65</v>
      </c>
      <c r="B69" s="9" t="s">
        <v>66</v>
      </c>
      <c r="C69" s="13" t="s">
        <v>151</v>
      </c>
      <c r="D69" s="19" t="s">
        <v>186</v>
      </c>
      <c r="E69" s="20">
        <v>44139</v>
      </c>
      <c r="F69" s="14">
        <v>1950</v>
      </c>
      <c r="G69" s="14">
        <v>1950</v>
      </c>
      <c r="H69" s="18" t="s">
        <v>25</v>
      </c>
      <c r="I69" s="18" t="s">
        <v>49</v>
      </c>
    </row>
    <row r="70" spans="1:9" ht="63.75" x14ac:dyDescent="0.25">
      <c r="A70" s="9" t="s">
        <v>65</v>
      </c>
      <c r="B70" s="9" t="s">
        <v>66</v>
      </c>
      <c r="C70" s="13" t="s">
        <v>151</v>
      </c>
      <c r="D70" s="19" t="s">
        <v>187</v>
      </c>
      <c r="E70" s="20">
        <v>44139</v>
      </c>
      <c r="F70" s="14">
        <v>7875</v>
      </c>
      <c r="G70" s="14">
        <v>7875</v>
      </c>
      <c r="H70" s="18" t="s">
        <v>26</v>
      </c>
      <c r="I70" s="18" t="s">
        <v>50</v>
      </c>
    </row>
    <row r="71" spans="1:9" ht="63.75" x14ac:dyDescent="0.25">
      <c r="A71" s="9" t="s">
        <v>65</v>
      </c>
      <c r="B71" s="9" t="s">
        <v>66</v>
      </c>
      <c r="C71" s="13" t="s">
        <v>151</v>
      </c>
      <c r="D71" s="19" t="s">
        <v>167</v>
      </c>
      <c r="E71" s="20">
        <v>44139</v>
      </c>
      <c r="F71" s="14">
        <v>22530</v>
      </c>
      <c r="G71" s="14">
        <v>22530</v>
      </c>
      <c r="H71" s="18" t="s">
        <v>100</v>
      </c>
      <c r="I71" s="18" t="s">
        <v>129</v>
      </c>
    </row>
    <row r="72" spans="1:9" ht="63.75" x14ac:dyDescent="0.25">
      <c r="A72" s="9" t="s">
        <v>65</v>
      </c>
      <c r="B72" s="9" t="s">
        <v>66</v>
      </c>
      <c r="C72" s="13" t="s">
        <v>273</v>
      </c>
      <c r="D72" s="19" t="s">
        <v>168</v>
      </c>
      <c r="E72" s="20">
        <v>44139</v>
      </c>
      <c r="F72" s="14">
        <v>45462.5</v>
      </c>
      <c r="G72" s="14">
        <v>45462.5</v>
      </c>
      <c r="H72" s="18" t="s">
        <v>101</v>
      </c>
      <c r="I72" s="18" t="s">
        <v>130</v>
      </c>
    </row>
    <row r="73" spans="1:9" ht="63.75" x14ac:dyDescent="0.25">
      <c r="A73" s="9" t="s">
        <v>65</v>
      </c>
      <c r="B73" s="9" t="s">
        <v>66</v>
      </c>
      <c r="C73" s="13" t="s">
        <v>151</v>
      </c>
      <c r="D73" s="19" t="s">
        <v>169</v>
      </c>
      <c r="E73" s="20">
        <v>44139</v>
      </c>
      <c r="F73" s="14">
        <v>16710</v>
      </c>
      <c r="G73" s="14">
        <v>16710</v>
      </c>
      <c r="H73" s="18" t="s">
        <v>102</v>
      </c>
      <c r="I73" s="18" t="s">
        <v>131</v>
      </c>
    </row>
    <row r="74" spans="1:9" ht="63.75" x14ac:dyDescent="0.25">
      <c r="A74" s="9" t="s">
        <v>65</v>
      </c>
      <c r="B74" s="9" t="s">
        <v>66</v>
      </c>
      <c r="C74" s="13" t="s">
        <v>151</v>
      </c>
      <c r="D74" s="19" t="s">
        <v>188</v>
      </c>
      <c r="E74" s="20">
        <v>44139</v>
      </c>
      <c r="F74" s="14">
        <v>18175.64</v>
      </c>
      <c r="G74" s="14">
        <v>18175.64</v>
      </c>
      <c r="H74" s="18" t="s">
        <v>112</v>
      </c>
      <c r="I74" s="18" t="s">
        <v>141</v>
      </c>
    </row>
    <row r="75" spans="1:9" ht="63.75" x14ac:dyDescent="0.25">
      <c r="A75" s="9" t="s">
        <v>65</v>
      </c>
      <c r="B75" s="9" t="s">
        <v>66</v>
      </c>
      <c r="C75" s="13" t="s">
        <v>151</v>
      </c>
      <c r="D75" s="19" t="s">
        <v>224</v>
      </c>
      <c r="E75" s="20">
        <v>44139</v>
      </c>
      <c r="F75" s="14">
        <v>9075</v>
      </c>
      <c r="G75" s="14">
        <v>9075</v>
      </c>
      <c r="H75" s="18" t="s">
        <v>214</v>
      </c>
      <c r="I75" s="18" t="s">
        <v>215</v>
      </c>
    </row>
    <row r="76" spans="1:9" ht="63.75" x14ac:dyDescent="0.25">
      <c r="A76" s="9" t="s">
        <v>65</v>
      </c>
      <c r="B76" s="9" t="s">
        <v>66</v>
      </c>
      <c r="C76" s="13" t="s">
        <v>151</v>
      </c>
      <c r="D76" s="19" t="s">
        <v>225</v>
      </c>
      <c r="E76" s="20">
        <v>44139</v>
      </c>
      <c r="F76" s="14">
        <v>2220</v>
      </c>
      <c r="G76" s="14">
        <v>2220</v>
      </c>
      <c r="H76" s="18" t="s">
        <v>226</v>
      </c>
      <c r="I76" s="18" t="s">
        <v>227</v>
      </c>
    </row>
    <row r="77" spans="1:9" ht="63.75" x14ac:dyDescent="0.25">
      <c r="A77" s="9" t="s">
        <v>65</v>
      </c>
      <c r="B77" s="9" t="s">
        <v>66</v>
      </c>
      <c r="C77" s="13" t="s">
        <v>151</v>
      </c>
      <c r="D77" s="19" t="s">
        <v>170</v>
      </c>
      <c r="E77" s="20">
        <v>44140</v>
      </c>
      <c r="F77" s="14">
        <v>25440</v>
      </c>
      <c r="G77" s="14">
        <v>25440</v>
      </c>
      <c r="H77" s="18" t="s">
        <v>103</v>
      </c>
      <c r="I77" s="18" t="s">
        <v>132</v>
      </c>
    </row>
    <row r="78" spans="1:9" ht="63.75" x14ac:dyDescent="0.25">
      <c r="A78" s="9" t="s">
        <v>65</v>
      </c>
      <c r="B78" s="9" t="s">
        <v>66</v>
      </c>
      <c r="C78" s="13" t="s">
        <v>151</v>
      </c>
      <c r="D78" s="19" t="s">
        <v>189</v>
      </c>
      <c r="E78" s="20">
        <v>44140</v>
      </c>
      <c r="F78" s="14">
        <v>11105.32</v>
      </c>
      <c r="G78" s="14">
        <v>11105.32</v>
      </c>
      <c r="H78" s="18" t="s">
        <v>27</v>
      </c>
      <c r="I78" s="18" t="s">
        <v>51</v>
      </c>
    </row>
    <row r="79" spans="1:9" ht="63.75" x14ac:dyDescent="0.25">
      <c r="A79" s="9" t="s">
        <v>65</v>
      </c>
      <c r="B79" s="9" t="s">
        <v>66</v>
      </c>
      <c r="C79" s="13" t="s">
        <v>151</v>
      </c>
      <c r="D79" s="19" t="s">
        <v>228</v>
      </c>
      <c r="E79" s="20">
        <v>44140</v>
      </c>
      <c r="F79" s="14">
        <v>5175</v>
      </c>
      <c r="G79" s="14">
        <v>5175</v>
      </c>
      <c r="H79" s="18" t="s">
        <v>28</v>
      </c>
      <c r="I79" s="18" t="s">
        <v>52</v>
      </c>
    </row>
    <row r="80" spans="1:9" ht="63.75" x14ac:dyDescent="0.25">
      <c r="A80" s="9" t="s">
        <v>65</v>
      </c>
      <c r="B80" s="9" t="s">
        <v>66</v>
      </c>
      <c r="C80" s="13" t="s">
        <v>151</v>
      </c>
      <c r="D80" s="19" t="s">
        <v>269</v>
      </c>
      <c r="E80" s="20">
        <v>44140</v>
      </c>
      <c r="F80" s="14">
        <v>1020</v>
      </c>
      <c r="G80" s="14">
        <v>1020</v>
      </c>
      <c r="H80" s="18" t="s">
        <v>267</v>
      </c>
      <c r="I80" s="18" t="s">
        <v>268</v>
      </c>
    </row>
    <row r="81" spans="1:9" ht="63.75" x14ac:dyDescent="0.25">
      <c r="A81" s="9" t="s">
        <v>65</v>
      </c>
      <c r="B81" s="9" t="s">
        <v>66</v>
      </c>
      <c r="C81" s="13" t="s">
        <v>151</v>
      </c>
      <c r="D81" s="19" t="s">
        <v>270</v>
      </c>
      <c r="E81" s="20">
        <v>44140</v>
      </c>
      <c r="F81" s="14">
        <v>3090</v>
      </c>
      <c r="G81" s="14">
        <v>3090</v>
      </c>
      <c r="H81" s="18" t="s">
        <v>217</v>
      </c>
      <c r="I81" s="18" t="s">
        <v>218</v>
      </c>
    </row>
    <row r="82" spans="1:9" ht="63.75" x14ac:dyDescent="0.25">
      <c r="A82" s="9" t="s">
        <v>65</v>
      </c>
      <c r="B82" s="9" t="s">
        <v>66</v>
      </c>
      <c r="C82" s="13" t="s">
        <v>151</v>
      </c>
      <c r="D82" s="19" t="s">
        <v>171</v>
      </c>
      <c r="E82" s="20">
        <v>44140</v>
      </c>
      <c r="F82" s="14">
        <v>4185</v>
      </c>
      <c r="G82" s="14">
        <v>4185</v>
      </c>
      <c r="H82" s="18" t="s">
        <v>29</v>
      </c>
      <c r="I82" s="18" t="s">
        <v>53</v>
      </c>
    </row>
    <row r="83" spans="1:9" ht="63.75" x14ac:dyDescent="0.25">
      <c r="A83" s="9" t="s">
        <v>65</v>
      </c>
      <c r="B83" s="9" t="s">
        <v>66</v>
      </c>
      <c r="C83" s="13" t="s">
        <v>151</v>
      </c>
      <c r="D83" s="19" t="s">
        <v>271</v>
      </c>
      <c r="E83" s="20">
        <v>44140</v>
      </c>
      <c r="F83" s="14">
        <v>2235</v>
      </c>
      <c r="G83" s="14">
        <v>2235</v>
      </c>
      <c r="H83" s="18" t="s">
        <v>30</v>
      </c>
      <c r="I83" s="18" t="s">
        <v>54</v>
      </c>
    </row>
    <row r="84" spans="1:9" ht="63.75" x14ac:dyDescent="0.25">
      <c r="A84" s="9" t="s">
        <v>65</v>
      </c>
      <c r="B84" s="9" t="s">
        <v>66</v>
      </c>
      <c r="C84" s="13" t="s">
        <v>151</v>
      </c>
      <c r="D84" s="19" t="s">
        <v>172</v>
      </c>
      <c r="E84" s="20">
        <v>44140</v>
      </c>
      <c r="F84" s="14">
        <v>13065</v>
      </c>
      <c r="G84" s="14">
        <v>13065</v>
      </c>
      <c r="H84" s="18" t="s">
        <v>104</v>
      </c>
      <c r="I84" s="18" t="s">
        <v>133</v>
      </c>
    </row>
    <row r="85" spans="1:9" ht="63.75" x14ac:dyDescent="0.25">
      <c r="A85" s="9" t="s">
        <v>65</v>
      </c>
      <c r="B85" s="9" t="s">
        <v>66</v>
      </c>
      <c r="C85" s="13" t="s">
        <v>151</v>
      </c>
      <c r="D85" s="19" t="s">
        <v>190</v>
      </c>
      <c r="E85" s="20">
        <v>44140</v>
      </c>
      <c r="F85" s="14">
        <v>17190</v>
      </c>
      <c r="G85" s="14">
        <v>17190</v>
      </c>
      <c r="H85" s="18" t="s">
        <v>31</v>
      </c>
      <c r="I85" s="18" t="s">
        <v>55</v>
      </c>
    </row>
    <row r="86" spans="1:9" ht="63.75" x14ac:dyDescent="0.25">
      <c r="A86" s="9" t="s">
        <v>65</v>
      </c>
      <c r="B86" s="9" t="s">
        <v>66</v>
      </c>
      <c r="C86" s="13" t="s">
        <v>151</v>
      </c>
      <c r="D86" s="19" t="s">
        <v>173</v>
      </c>
      <c r="E86" s="20">
        <v>44140</v>
      </c>
      <c r="F86" s="14">
        <v>14700</v>
      </c>
      <c r="G86" s="14">
        <v>14700</v>
      </c>
      <c r="H86" s="18" t="s">
        <v>105</v>
      </c>
      <c r="I86" s="18" t="s">
        <v>134</v>
      </c>
    </row>
    <row r="87" spans="1:9" ht="63.75" x14ac:dyDescent="0.25">
      <c r="A87" s="9" t="s">
        <v>65</v>
      </c>
      <c r="B87" s="9" t="s">
        <v>66</v>
      </c>
      <c r="C87" s="13" t="s">
        <v>151</v>
      </c>
      <c r="D87" s="19" t="s">
        <v>174</v>
      </c>
      <c r="E87" s="20">
        <v>44140</v>
      </c>
      <c r="F87" s="14">
        <v>38356</v>
      </c>
      <c r="G87" s="14">
        <v>38356</v>
      </c>
      <c r="H87" s="18" t="s">
        <v>32</v>
      </c>
      <c r="I87" s="18" t="s">
        <v>56</v>
      </c>
    </row>
    <row r="88" spans="1:9" ht="63.75" x14ac:dyDescent="0.25">
      <c r="A88" s="9" t="s">
        <v>65</v>
      </c>
      <c r="B88" s="9" t="s">
        <v>66</v>
      </c>
      <c r="C88" s="13" t="s">
        <v>151</v>
      </c>
      <c r="D88" s="19" t="s">
        <v>191</v>
      </c>
      <c r="E88" s="20">
        <v>44140</v>
      </c>
      <c r="F88" s="14">
        <v>2790</v>
      </c>
      <c r="G88" s="14">
        <v>2790</v>
      </c>
      <c r="H88" s="18" t="s">
        <v>113</v>
      </c>
      <c r="I88" s="18" t="s">
        <v>142</v>
      </c>
    </row>
    <row r="89" spans="1:9" ht="63.75" x14ac:dyDescent="0.25">
      <c r="A89" s="9" t="s">
        <v>65</v>
      </c>
      <c r="B89" s="9" t="s">
        <v>66</v>
      </c>
      <c r="C89" s="13" t="s">
        <v>151</v>
      </c>
      <c r="D89" s="19" t="s">
        <v>175</v>
      </c>
      <c r="E89" s="20">
        <v>44140</v>
      </c>
      <c r="F89" s="14">
        <v>4140</v>
      </c>
      <c r="G89" s="14">
        <v>4140</v>
      </c>
      <c r="H89" s="18" t="s">
        <v>106</v>
      </c>
      <c r="I89" s="18" t="s">
        <v>135</v>
      </c>
    </row>
    <row r="90" spans="1:9" ht="63.75" x14ac:dyDescent="0.25">
      <c r="A90" s="9" t="s">
        <v>65</v>
      </c>
      <c r="B90" s="9" t="s">
        <v>66</v>
      </c>
      <c r="C90" s="13" t="s">
        <v>151</v>
      </c>
      <c r="D90" s="19" t="s">
        <v>192</v>
      </c>
      <c r="E90" s="20">
        <v>44140</v>
      </c>
      <c r="F90" s="14">
        <v>2970</v>
      </c>
      <c r="G90" s="14">
        <v>2970</v>
      </c>
      <c r="H90" s="18" t="s">
        <v>114</v>
      </c>
      <c r="I90" s="18" t="s">
        <v>143</v>
      </c>
    </row>
    <row r="91" spans="1:9" ht="63.75" x14ac:dyDescent="0.25">
      <c r="A91" s="9" t="s">
        <v>65</v>
      </c>
      <c r="B91" s="9" t="s">
        <v>66</v>
      </c>
      <c r="C91" s="13" t="s">
        <v>151</v>
      </c>
      <c r="D91" s="19" t="s">
        <v>193</v>
      </c>
      <c r="E91" s="20">
        <v>44140</v>
      </c>
      <c r="F91" s="14">
        <v>8460</v>
      </c>
      <c r="G91" s="14">
        <v>8460</v>
      </c>
      <c r="H91" s="18" t="s">
        <v>115</v>
      </c>
      <c r="I91" s="18" t="s">
        <v>144</v>
      </c>
    </row>
    <row r="92" spans="1:9" ht="63.75" x14ac:dyDescent="0.25">
      <c r="A92" s="9" t="s">
        <v>65</v>
      </c>
      <c r="B92" s="9" t="s">
        <v>66</v>
      </c>
      <c r="C92" s="13" t="s">
        <v>151</v>
      </c>
      <c r="D92" s="19" t="s">
        <v>176</v>
      </c>
      <c r="E92" s="20">
        <v>44140</v>
      </c>
      <c r="F92" s="14">
        <v>38053</v>
      </c>
      <c r="G92" s="14">
        <v>38053</v>
      </c>
      <c r="H92" s="18" t="s">
        <v>33</v>
      </c>
      <c r="I92" s="18" t="s">
        <v>57</v>
      </c>
    </row>
    <row r="93" spans="1:9" ht="63.75" x14ac:dyDescent="0.25">
      <c r="A93" s="9" t="s">
        <v>65</v>
      </c>
      <c r="B93" s="9" t="s">
        <v>66</v>
      </c>
      <c r="C93" s="13" t="s">
        <v>151</v>
      </c>
      <c r="D93" s="19" t="s">
        <v>229</v>
      </c>
      <c r="E93" s="20">
        <v>44140</v>
      </c>
      <c r="F93" s="14">
        <v>10981.54</v>
      </c>
      <c r="G93" s="14">
        <v>10981.54</v>
      </c>
      <c r="H93" s="18" t="s">
        <v>230</v>
      </c>
      <c r="I93" s="18" t="s">
        <v>231</v>
      </c>
    </row>
    <row r="94" spans="1:9" ht="63.75" x14ac:dyDescent="0.25">
      <c r="A94" s="9" t="s">
        <v>65</v>
      </c>
      <c r="B94" s="9" t="s">
        <v>66</v>
      </c>
      <c r="C94" s="13" t="s">
        <v>151</v>
      </c>
      <c r="D94" s="19" t="s">
        <v>194</v>
      </c>
      <c r="E94" s="20">
        <v>44140</v>
      </c>
      <c r="F94" s="14">
        <v>9187.5</v>
      </c>
      <c r="G94" s="14">
        <v>9187.5</v>
      </c>
      <c r="H94" s="18" t="s">
        <v>34</v>
      </c>
      <c r="I94" s="18" t="s">
        <v>58</v>
      </c>
    </row>
    <row r="95" spans="1:9" ht="63.75" x14ac:dyDescent="0.25">
      <c r="A95" s="9" t="s">
        <v>65</v>
      </c>
      <c r="B95" s="9" t="s">
        <v>66</v>
      </c>
      <c r="C95" s="13" t="s">
        <v>151</v>
      </c>
      <c r="D95" s="19" t="s">
        <v>177</v>
      </c>
      <c r="E95" s="20">
        <v>44140</v>
      </c>
      <c r="F95" s="14">
        <v>11430</v>
      </c>
      <c r="G95" s="14">
        <v>11430</v>
      </c>
      <c r="H95" s="18" t="s">
        <v>35</v>
      </c>
      <c r="I95" s="18" t="s">
        <v>59</v>
      </c>
    </row>
    <row r="96" spans="1:9" ht="63.75" x14ac:dyDescent="0.25">
      <c r="A96" s="9" t="s">
        <v>65</v>
      </c>
      <c r="B96" s="9" t="s">
        <v>66</v>
      </c>
      <c r="C96" s="13" t="s">
        <v>151</v>
      </c>
      <c r="D96" s="19" t="s">
        <v>195</v>
      </c>
      <c r="E96" s="20">
        <v>44140</v>
      </c>
      <c r="F96" s="14">
        <v>8295</v>
      </c>
      <c r="G96" s="14">
        <v>8295</v>
      </c>
      <c r="H96" s="18" t="s">
        <v>116</v>
      </c>
      <c r="I96" s="18" t="s">
        <v>145</v>
      </c>
    </row>
    <row r="97" spans="1:9" ht="63.75" x14ac:dyDescent="0.25">
      <c r="A97" s="9" t="s">
        <v>65</v>
      </c>
      <c r="B97" s="9" t="s">
        <v>66</v>
      </c>
      <c r="C97" s="13" t="s">
        <v>151</v>
      </c>
      <c r="D97" s="19" t="s">
        <v>178</v>
      </c>
      <c r="E97" s="20">
        <v>44140</v>
      </c>
      <c r="F97" s="14">
        <v>14745</v>
      </c>
      <c r="G97" s="14">
        <v>14745</v>
      </c>
      <c r="H97" s="18" t="s">
        <v>107</v>
      </c>
      <c r="I97" s="18" t="s">
        <v>136</v>
      </c>
    </row>
    <row r="98" spans="1:9" ht="63.75" x14ac:dyDescent="0.25">
      <c r="A98" s="9" t="s">
        <v>65</v>
      </c>
      <c r="B98" s="9" t="s">
        <v>66</v>
      </c>
      <c r="C98" s="13" t="s">
        <v>151</v>
      </c>
      <c r="D98" s="19" t="s">
        <v>196</v>
      </c>
      <c r="E98" s="20">
        <v>44141</v>
      </c>
      <c r="F98" s="14">
        <v>10350</v>
      </c>
      <c r="G98" s="14">
        <v>10350</v>
      </c>
      <c r="H98" s="18" t="s">
        <v>117</v>
      </c>
      <c r="I98" s="18" t="s">
        <v>146</v>
      </c>
    </row>
    <row r="99" spans="1:9" ht="63.75" x14ac:dyDescent="0.25">
      <c r="A99" s="9" t="s">
        <v>65</v>
      </c>
      <c r="B99" s="9" t="s">
        <v>66</v>
      </c>
      <c r="C99" s="13" t="s">
        <v>151</v>
      </c>
      <c r="D99" s="19" t="s">
        <v>234</v>
      </c>
      <c r="E99" s="20">
        <v>44141</v>
      </c>
      <c r="F99" s="14">
        <v>3180</v>
      </c>
      <c r="G99" s="14">
        <v>3180</v>
      </c>
      <c r="H99" s="18" t="s">
        <v>232</v>
      </c>
      <c r="I99" s="18" t="s">
        <v>233</v>
      </c>
    </row>
    <row r="100" spans="1:9" ht="63.75" x14ac:dyDescent="0.25">
      <c r="A100" s="9" t="s">
        <v>65</v>
      </c>
      <c r="B100" s="9" t="s">
        <v>66</v>
      </c>
      <c r="C100" s="13" t="s">
        <v>151</v>
      </c>
      <c r="D100" s="19" t="s">
        <v>197</v>
      </c>
      <c r="E100" s="20">
        <v>44141</v>
      </c>
      <c r="F100" s="14">
        <v>5130</v>
      </c>
      <c r="G100" s="14">
        <v>5130</v>
      </c>
      <c r="H100" s="18" t="s">
        <v>118</v>
      </c>
      <c r="I100" s="18" t="s">
        <v>147</v>
      </c>
    </row>
    <row r="101" spans="1:9" ht="63.75" x14ac:dyDescent="0.25">
      <c r="A101" s="9" t="s">
        <v>65</v>
      </c>
      <c r="B101" s="9" t="s">
        <v>66</v>
      </c>
      <c r="C101" s="13" t="s">
        <v>151</v>
      </c>
      <c r="D101" s="19" t="s">
        <v>198</v>
      </c>
      <c r="E101" s="20">
        <v>44141</v>
      </c>
      <c r="F101" s="14">
        <v>7170</v>
      </c>
      <c r="G101" s="14">
        <v>7170</v>
      </c>
      <c r="H101" s="18" t="s">
        <v>36</v>
      </c>
      <c r="I101" s="18" t="s">
        <v>60</v>
      </c>
    </row>
    <row r="102" spans="1:9" ht="63.75" x14ac:dyDescent="0.25">
      <c r="A102" s="9" t="s">
        <v>65</v>
      </c>
      <c r="B102" s="9" t="s">
        <v>66</v>
      </c>
      <c r="C102" s="13" t="s">
        <v>151</v>
      </c>
      <c r="D102" s="19" t="s">
        <v>235</v>
      </c>
      <c r="E102" s="20">
        <v>44141</v>
      </c>
      <c r="F102" s="14">
        <v>5850</v>
      </c>
      <c r="G102" s="14">
        <v>5850</v>
      </c>
      <c r="H102" s="18" t="s">
        <v>236</v>
      </c>
      <c r="I102" s="18" t="s">
        <v>237</v>
      </c>
    </row>
    <row r="103" spans="1:9" ht="63.75" x14ac:dyDescent="0.25">
      <c r="A103" s="9" t="s">
        <v>65</v>
      </c>
      <c r="B103" s="9" t="s">
        <v>66</v>
      </c>
      <c r="C103" s="13" t="s">
        <v>151</v>
      </c>
      <c r="D103" s="19" t="s">
        <v>179</v>
      </c>
      <c r="E103" s="20">
        <v>44141</v>
      </c>
      <c r="F103" s="14">
        <v>4140</v>
      </c>
      <c r="G103" s="14">
        <v>4140</v>
      </c>
      <c r="H103" s="18" t="s">
        <v>108</v>
      </c>
      <c r="I103" s="18" t="s">
        <v>137</v>
      </c>
    </row>
    <row r="104" spans="1:9" ht="63.75" x14ac:dyDescent="0.25">
      <c r="A104" s="9" t="s">
        <v>65</v>
      </c>
      <c r="B104" s="9" t="s">
        <v>66</v>
      </c>
      <c r="C104" s="13" t="s">
        <v>151</v>
      </c>
      <c r="D104" s="19" t="s">
        <v>180</v>
      </c>
      <c r="E104" s="20">
        <v>44141</v>
      </c>
      <c r="F104" s="14">
        <v>19417.5</v>
      </c>
      <c r="G104" s="14">
        <v>19417.5</v>
      </c>
      <c r="H104" s="18" t="s">
        <v>109</v>
      </c>
      <c r="I104" s="18" t="s">
        <v>138</v>
      </c>
    </row>
    <row r="105" spans="1:9" ht="63.75" x14ac:dyDescent="0.25">
      <c r="A105" s="9" t="s">
        <v>65</v>
      </c>
      <c r="B105" s="9" t="s">
        <v>66</v>
      </c>
      <c r="C105" s="13" t="s">
        <v>151</v>
      </c>
      <c r="D105" s="19" t="s">
        <v>199</v>
      </c>
      <c r="E105" s="20">
        <v>44141</v>
      </c>
      <c r="F105" s="14">
        <v>7995</v>
      </c>
      <c r="G105" s="14">
        <v>7995</v>
      </c>
      <c r="H105" s="18" t="s">
        <v>119</v>
      </c>
      <c r="I105" s="18" t="s">
        <v>148</v>
      </c>
    </row>
    <row r="106" spans="1:9" ht="63.75" x14ac:dyDescent="0.25">
      <c r="A106" s="9" t="s">
        <v>65</v>
      </c>
      <c r="B106" s="9" t="s">
        <v>66</v>
      </c>
      <c r="C106" s="13" t="s">
        <v>151</v>
      </c>
      <c r="D106" s="19" t="s">
        <v>181</v>
      </c>
      <c r="E106" s="20">
        <v>44141</v>
      </c>
      <c r="F106" s="14">
        <v>11115</v>
      </c>
      <c r="G106" s="14">
        <v>11115</v>
      </c>
      <c r="H106" s="18" t="s">
        <v>110</v>
      </c>
      <c r="I106" s="18" t="s">
        <v>139</v>
      </c>
    </row>
    <row r="107" spans="1:9" ht="63.75" x14ac:dyDescent="0.25">
      <c r="A107" s="9" t="s">
        <v>65</v>
      </c>
      <c r="B107" s="9" t="s">
        <v>66</v>
      </c>
      <c r="C107" s="13" t="s">
        <v>151</v>
      </c>
      <c r="D107" s="19" t="s">
        <v>182</v>
      </c>
      <c r="E107" s="20">
        <v>44141</v>
      </c>
      <c r="F107" s="14">
        <v>14587.5</v>
      </c>
      <c r="G107" s="14">
        <v>14587.5</v>
      </c>
      <c r="H107" s="18" t="s">
        <v>111</v>
      </c>
      <c r="I107" s="18" t="s">
        <v>140</v>
      </c>
    </row>
    <row r="108" spans="1:9" ht="63.75" x14ac:dyDescent="0.25">
      <c r="A108" s="9" t="s">
        <v>65</v>
      </c>
      <c r="B108" s="9" t="s">
        <v>66</v>
      </c>
      <c r="C108" s="13" t="s">
        <v>151</v>
      </c>
      <c r="D108" s="19" t="s">
        <v>183</v>
      </c>
      <c r="E108" s="20">
        <v>44141</v>
      </c>
      <c r="F108" s="14">
        <v>25617.37</v>
      </c>
      <c r="G108" s="14">
        <v>25617.37</v>
      </c>
      <c r="H108" s="18" t="s">
        <v>37</v>
      </c>
      <c r="I108" s="18" t="s">
        <v>61</v>
      </c>
    </row>
    <row r="109" spans="1:9" ht="63.75" x14ac:dyDescent="0.25">
      <c r="A109" s="9" t="s">
        <v>65</v>
      </c>
      <c r="B109" s="9" t="s">
        <v>66</v>
      </c>
      <c r="C109" s="13" t="s">
        <v>151</v>
      </c>
      <c r="D109" s="19" t="s">
        <v>238</v>
      </c>
      <c r="E109" s="20">
        <v>44141</v>
      </c>
      <c r="F109" s="14">
        <v>1080</v>
      </c>
      <c r="G109" s="14">
        <v>1080</v>
      </c>
      <c r="H109" s="18" t="s">
        <v>239</v>
      </c>
      <c r="I109" s="18" t="s">
        <v>240</v>
      </c>
    </row>
    <row r="110" spans="1:9" ht="63.75" x14ac:dyDescent="0.25">
      <c r="A110" s="9" t="s">
        <v>65</v>
      </c>
      <c r="B110" s="9" t="s">
        <v>66</v>
      </c>
      <c r="C110" s="13" t="s">
        <v>151</v>
      </c>
      <c r="D110" s="19" t="s">
        <v>184</v>
      </c>
      <c r="E110" s="20">
        <v>44141</v>
      </c>
      <c r="F110" s="14">
        <v>31395</v>
      </c>
      <c r="G110" s="14">
        <v>31395</v>
      </c>
      <c r="H110" s="18" t="s">
        <v>38</v>
      </c>
      <c r="I110" s="18" t="s">
        <v>62</v>
      </c>
    </row>
    <row r="111" spans="1:9" ht="63.75" x14ac:dyDescent="0.25">
      <c r="A111" s="9" t="s">
        <v>65</v>
      </c>
      <c r="B111" s="9" t="s">
        <v>66</v>
      </c>
      <c r="C111" s="13" t="s">
        <v>151</v>
      </c>
      <c r="D111" s="19" t="s">
        <v>241</v>
      </c>
      <c r="E111" s="20">
        <v>44141</v>
      </c>
      <c r="F111" s="14">
        <v>18750</v>
      </c>
      <c r="G111" s="14">
        <v>18750</v>
      </c>
      <c r="H111" s="18" t="s">
        <v>242</v>
      </c>
      <c r="I111" s="18" t="s">
        <v>243</v>
      </c>
    </row>
    <row r="112" spans="1:9" ht="63.75" x14ac:dyDescent="0.25">
      <c r="A112" s="9" t="s">
        <v>65</v>
      </c>
      <c r="B112" s="9" t="s">
        <v>66</v>
      </c>
      <c r="C112" s="13" t="s">
        <v>151</v>
      </c>
      <c r="D112" s="19" t="s">
        <v>244</v>
      </c>
      <c r="E112" s="20">
        <v>44141</v>
      </c>
      <c r="F112" s="14">
        <v>3240</v>
      </c>
      <c r="G112" s="14">
        <v>3240</v>
      </c>
      <c r="H112" s="18" t="s">
        <v>39</v>
      </c>
      <c r="I112" s="18" t="s">
        <v>63</v>
      </c>
    </row>
    <row r="113" spans="1:9" ht="63.75" x14ac:dyDescent="0.25">
      <c r="A113" s="9" t="s">
        <v>65</v>
      </c>
      <c r="B113" s="9" t="s">
        <v>66</v>
      </c>
      <c r="C113" s="13" t="s">
        <v>273</v>
      </c>
      <c r="D113" s="19" t="s">
        <v>200</v>
      </c>
      <c r="E113" s="20">
        <v>44141</v>
      </c>
      <c r="F113" s="14">
        <v>36450</v>
      </c>
      <c r="G113" s="14">
        <v>36450</v>
      </c>
      <c r="H113" s="18" t="s">
        <v>120</v>
      </c>
      <c r="I113" s="18" t="s">
        <v>149</v>
      </c>
    </row>
    <row r="114" spans="1:9" ht="63.75" x14ac:dyDescent="0.25">
      <c r="A114" s="9" t="s">
        <v>65</v>
      </c>
      <c r="B114" s="9" t="s">
        <v>66</v>
      </c>
      <c r="C114" s="13" t="s">
        <v>151</v>
      </c>
      <c r="D114" s="19" t="s">
        <v>201</v>
      </c>
      <c r="E114" s="20">
        <v>44141</v>
      </c>
      <c r="F114" s="14">
        <v>1065</v>
      </c>
      <c r="G114" s="14">
        <v>1065</v>
      </c>
      <c r="H114" s="18" t="s">
        <v>121</v>
      </c>
      <c r="I114" s="18" t="s">
        <v>150</v>
      </c>
    </row>
    <row r="115" spans="1:9" ht="42" customHeight="1" x14ac:dyDescent="0.25">
      <c r="A115" s="9" t="s">
        <v>65</v>
      </c>
      <c r="B115" s="9" t="s">
        <v>202</v>
      </c>
      <c r="C115" s="22" t="s">
        <v>251</v>
      </c>
      <c r="D115" s="23" t="s">
        <v>245</v>
      </c>
      <c r="E115" s="24">
        <v>44132</v>
      </c>
      <c r="F115" s="25">
        <v>0</v>
      </c>
      <c r="G115" s="25">
        <v>15000</v>
      </c>
      <c r="H115" s="23" t="s">
        <v>246</v>
      </c>
      <c r="I115" s="23" t="s">
        <v>252</v>
      </c>
    </row>
    <row r="116" spans="1:9" ht="42" customHeight="1" x14ac:dyDescent="0.25">
      <c r="A116" s="9" t="s">
        <v>65</v>
      </c>
      <c r="B116" s="9" t="s">
        <v>202</v>
      </c>
      <c r="C116" s="22" t="s">
        <v>250</v>
      </c>
      <c r="D116" s="23" t="s">
        <v>249</v>
      </c>
      <c r="E116" s="24">
        <v>44139</v>
      </c>
      <c r="F116" s="25">
        <v>0</v>
      </c>
      <c r="G116" s="25">
        <v>17400</v>
      </c>
      <c r="H116" s="23" t="s">
        <v>247</v>
      </c>
      <c r="I116" s="23" t="s">
        <v>248</v>
      </c>
    </row>
    <row r="117" spans="1:9" ht="42" customHeight="1" x14ac:dyDescent="0.25">
      <c r="A117" s="9" t="s">
        <v>65</v>
      </c>
      <c r="B117" s="9" t="s">
        <v>202</v>
      </c>
      <c r="C117" s="22" t="s">
        <v>204</v>
      </c>
      <c r="D117" s="23" t="s">
        <v>203</v>
      </c>
      <c r="E117" s="24">
        <v>44075</v>
      </c>
      <c r="F117" s="25">
        <v>0</v>
      </c>
      <c r="G117" s="25">
        <v>12000</v>
      </c>
      <c r="H117" s="23" t="s">
        <v>38</v>
      </c>
      <c r="I117" s="23" t="s">
        <v>62</v>
      </c>
    </row>
  </sheetData>
  <autoFilter ref="A6:I117" xr:uid="{04366D87-7496-4578-A334-D086B56D3E6A}"/>
  <phoneticPr fontId="5" type="noConversion"/>
  <pageMargins left="0.511811024" right="0.511811024" top="0.78740157499999996" bottom="0.78740157499999996" header="0.31496062000000002" footer="0.31496062000000002"/>
  <pageSetup paperSize="9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C71D5-35F7-4B0E-8769-5988163F0560}">
  <sheetPr>
    <pageSetUpPr fitToPage="1"/>
  </sheetPr>
  <dimension ref="A1:I119"/>
  <sheetViews>
    <sheetView view="pageBreakPreview" zoomScaleNormal="100" zoomScaleSheetLayoutView="100" workbookViewId="0">
      <pane ySplit="6" topLeftCell="A7" activePane="bottomLeft" state="frozen"/>
      <selection pane="bottomLeft" activeCell="A6" sqref="A6"/>
    </sheetView>
  </sheetViews>
  <sheetFormatPr defaultRowHeight="12.75" x14ac:dyDescent="0.25"/>
  <cols>
    <col min="1" max="1" width="16.7109375" style="3" customWidth="1"/>
    <col min="2" max="2" width="16.28515625" style="3" customWidth="1"/>
    <col min="3" max="3" width="59.42578125" style="3" customWidth="1"/>
    <col min="4" max="5" width="15.85546875" style="15" customWidth="1"/>
    <col min="6" max="7" width="17" style="4" customWidth="1"/>
    <col min="8" max="8" width="57.85546875" style="15" bestFit="1" customWidth="1"/>
    <col min="9" max="9" width="21.140625" style="17" customWidth="1"/>
    <col min="10" max="16384" width="9.140625" style="3"/>
  </cols>
  <sheetData>
    <row r="1" spans="1:9" x14ac:dyDescent="0.25">
      <c r="A1" s="2" t="s">
        <v>10</v>
      </c>
    </row>
    <row r="2" spans="1:9" x14ac:dyDescent="0.25">
      <c r="A2" s="2" t="s">
        <v>0</v>
      </c>
    </row>
    <row r="3" spans="1:9" x14ac:dyDescent="0.25">
      <c r="A3" s="2" t="s">
        <v>284</v>
      </c>
    </row>
    <row r="4" spans="1:9" x14ac:dyDescent="0.25">
      <c r="A4" s="5" t="s">
        <v>275</v>
      </c>
    </row>
    <row r="5" spans="1:9" x14ac:dyDescent="0.25">
      <c r="A5" s="5"/>
    </row>
    <row r="6" spans="1:9" ht="63.75" x14ac:dyDescent="0.25">
      <c r="A6" s="6" t="s">
        <v>8</v>
      </c>
      <c r="B6" s="6" t="s">
        <v>9</v>
      </c>
      <c r="C6" s="6" t="s">
        <v>1</v>
      </c>
      <c r="D6" s="6" t="s">
        <v>2</v>
      </c>
      <c r="E6" s="6" t="s">
        <v>3</v>
      </c>
      <c r="F6" s="7" t="s">
        <v>4</v>
      </c>
      <c r="G6" s="7" t="s">
        <v>274</v>
      </c>
      <c r="H6" s="6" t="s">
        <v>5</v>
      </c>
      <c r="I6" s="8" t="s">
        <v>6</v>
      </c>
    </row>
    <row r="7" spans="1:9" ht="63.75" x14ac:dyDescent="0.25">
      <c r="A7" s="9" t="s">
        <v>65</v>
      </c>
      <c r="B7" s="9" t="s">
        <v>66</v>
      </c>
      <c r="C7" s="13" t="s">
        <v>151</v>
      </c>
      <c r="D7" s="19" t="s">
        <v>152</v>
      </c>
      <c r="E7" s="20">
        <v>44151</v>
      </c>
      <c r="F7" s="14">
        <v>154965</v>
      </c>
      <c r="G7" s="14">
        <v>71670</v>
      </c>
      <c r="H7" s="16" t="s">
        <v>93</v>
      </c>
      <c r="I7" s="1" t="s">
        <v>122</v>
      </c>
    </row>
    <row r="8" spans="1:9" ht="102" x14ac:dyDescent="0.25">
      <c r="A8" s="9" t="s">
        <v>65</v>
      </c>
      <c r="B8" s="9" t="s">
        <v>66</v>
      </c>
      <c r="C8" s="10" t="s">
        <v>64</v>
      </c>
      <c r="D8" s="11" t="s">
        <v>277</v>
      </c>
      <c r="E8" s="11" t="s">
        <v>68</v>
      </c>
      <c r="F8" s="12">
        <v>3000</v>
      </c>
      <c r="G8" s="12">
        <v>3000</v>
      </c>
      <c r="H8" s="1" t="s">
        <v>276</v>
      </c>
      <c r="I8" s="1" t="s">
        <v>142</v>
      </c>
    </row>
    <row r="9" spans="1:9" ht="63.75" x14ac:dyDescent="0.25">
      <c r="A9" s="9" t="s">
        <v>65</v>
      </c>
      <c r="B9" s="9" t="s">
        <v>66</v>
      </c>
      <c r="C9" s="13" t="s">
        <v>151</v>
      </c>
      <c r="D9" s="19" t="s">
        <v>153</v>
      </c>
      <c r="E9" s="20">
        <v>44139</v>
      </c>
      <c r="F9" s="14">
        <v>27315</v>
      </c>
      <c r="G9" s="14">
        <v>15435</v>
      </c>
      <c r="H9" s="18" t="s">
        <v>94</v>
      </c>
      <c r="I9" s="18" t="s">
        <v>123</v>
      </c>
    </row>
    <row r="10" spans="1:9" ht="102" x14ac:dyDescent="0.25">
      <c r="A10" s="9" t="s">
        <v>65</v>
      </c>
      <c r="B10" s="9" t="s">
        <v>66</v>
      </c>
      <c r="C10" s="10" t="s">
        <v>64</v>
      </c>
      <c r="D10" s="11" t="s">
        <v>207</v>
      </c>
      <c r="E10" s="11" t="s">
        <v>12</v>
      </c>
      <c r="F10" s="12">
        <v>18000</v>
      </c>
      <c r="G10" s="12">
        <v>6000</v>
      </c>
      <c r="H10" s="1" t="s">
        <v>95</v>
      </c>
      <c r="I10" s="1" t="s">
        <v>124</v>
      </c>
    </row>
    <row r="11" spans="1:9" ht="63.75" x14ac:dyDescent="0.25">
      <c r="A11" s="9" t="s">
        <v>65</v>
      </c>
      <c r="B11" s="9" t="s">
        <v>66</v>
      </c>
      <c r="C11" s="13" t="s">
        <v>151</v>
      </c>
      <c r="D11" s="19" t="s">
        <v>156</v>
      </c>
      <c r="E11" s="20">
        <v>44139</v>
      </c>
      <c r="F11" s="14">
        <v>10903</v>
      </c>
      <c r="G11" s="14">
        <v>3448</v>
      </c>
      <c r="H11" s="18" t="s">
        <v>95</v>
      </c>
      <c r="I11" s="18" t="s">
        <v>124</v>
      </c>
    </row>
    <row r="12" spans="1:9" ht="63.75" x14ac:dyDescent="0.25">
      <c r="A12" s="9" t="s">
        <v>65</v>
      </c>
      <c r="B12" s="9" t="s">
        <v>66</v>
      </c>
      <c r="C12" s="13" t="s">
        <v>151</v>
      </c>
      <c r="D12" s="19" t="s">
        <v>157</v>
      </c>
      <c r="E12" s="20">
        <v>44139</v>
      </c>
      <c r="F12" s="14">
        <v>56287.5</v>
      </c>
      <c r="G12" s="14">
        <v>34950</v>
      </c>
      <c r="H12" s="18" t="s">
        <v>96</v>
      </c>
      <c r="I12" s="18" t="s">
        <v>125</v>
      </c>
    </row>
    <row r="13" spans="1:9" ht="102" x14ac:dyDescent="0.25">
      <c r="A13" s="9" t="s">
        <v>65</v>
      </c>
      <c r="B13" s="9" t="s">
        <v>66</v>
      </c>
      <c r="C13" s="10" t="s">
        <v>64</v>
      </c>
      <c r="D13" s="11" t="s">
        <v>11</v>
      </c>
      <c r="E13" s="11" t="s">
        <v>12</v>
      </c>
      <c r="F13" s="12">
        <v>12000</v>
      </c>
      <c r="G13" s="12">
        <v>6000</v>
      </c>
      <c r="H13" s="1" t="s">
        <v>15</v>
      </c>
      <c r="I13" s="1" t="s">
        <v>13</v>
      </c>
    </row>
    <row r="14" spans="1:9" ht="63.75" x14ac:dyDescent="0.25">
      <c r="A14" s="9" t="s">
        <v>65</v>
      </c>
      <c r="B14" s="9" t="s">
        <v>66</v>
      </c>
      <c r="C14" s="13" t="s">
        <v>151</v>
      </c>
      <c r="D14" s="19" t="s">
        <v>158</v>
      </c>
      <c r="E14" s="20">
        <v>44139</v>
      </c>
      <c r="F14" s="14">
        <v>41610</v>
      </c>
      <c r="G14" s="14">
        <v>18615</v>
      </c>
      <c r="H14" s="18" t="s">
        <v>15</v>
      </c>
      <c r="I14" s="18" t="s">
        <v>13</v>
      </c>
    </row>
    <row r="15" spans="1:9" ht="102" x14ac:dyDescent="0.25">
      <c r="A15" s="9" t="s">
        <v>65</v>
      </c>
      <c r="B15" s="9" t="s">
        <v>66</v>
      </c>
      <c r="C15" s="10" t="s">
        <v>64</v>
      </c>
      <c r="D15" s="11" t="s">
        <v>69</v>
      </c>
      <c r="E15" s="11" t="s">
        <v>12</v>
      </c>
      <c r="F15" s="12">
        <v>12000</v>
      </c>
      <c r="G15" s="12">
        <v>6000</v>
      </c>
      <c r="H15" s="1" t="s">
        <v>16</v>
      </c>
      <c r="I15" s="1" t="s">
        <v>41</v>
      </c>
    </row>
    <row r="16" spans="1:9" ht="63.75" x14ac:dyDescent="0.25">
      <c r="A16" s="9" t="s">
        <v>65</v>
      </c>
      <c r="B16" s="9" t="s">
        <v>66</v>
      </c>
      <c r="C16" s="13" t="s">
        <v>151</v>
      </c>
      <c r="D16" s="19" t="s">
        <v>159</v>
      </c>
      <c r="E16" s="20">
        <v>44139</v>
      </c>
      <c r="F16" s="14">
        <v>19935</v>
      </c>
      <c r="G16" s="14">
        <v>15705</v>
      </c>
      <c r="H16" s="18" t="s">
        <v>16</v>
      </c>
      <c r="I16" s="18" t="s">
        <v>41</v>
      </c>
    </row>
    <row r="17" spans="1:9" ht="102" x14ac:dyDescent="0.25">
      <c r="A17" s="9" t="s">
        <v>65</v>
      </c>
      <c r="B17" s="9" t="s">
        <v>66</v>
      </c>
      <c r="C17" s="10" t="s">
        <v>64</v>
      </c>
      <c r="D17" s="11" t="s">
        <v>70</v>
      </c>
      <c r="E17" s="11" t="s">
        <v>12</v>
      </c>
      <c r="F17" s="12">
        <v>12000</v>
      </c>
      <c r="G17" s="12">
        <v>6000</v>
      </c>
      <c r="H17" s="1" t="s">
        <v>17</v>
      </c>
      <c r="I17" s="1" t="s">
        <v>14</v>
      </c>
    </row>
    <row r="18" spans="1:9" ht="63.75" x14ac:dyDescent="0.25">
      <c r="A18" s="9" t="s">
        <v>65</v>
      </c>
      <c r="B18" s="9" t="s">
        <v>66</v>
      </c>
      <c r="C18" s="13" t="s">
        <v>151</v>
      </c>
      <c r="D18" s="19" t="s">
        <v>185</v>
      </c>
      <c r="E18" s="20">
        <v>44139</v>
      </c>
      <c r="F18" s="14">
        <v>86310</v>
      </c>
      <c r="G18" s="14">
        <v>43140</v>
      </c>
      <c r="H18" s="18" t="s">
        <v>17</v>
      </c>
      <c r="I18" s="18" t="s">
        <v>14</v>
      </c>
    </row>
    <row r="19" spans="1:9" ht="63.75" x14ac:dyDescent="0.25">
      <c r="A19" s="9" t="s">
        <v>65</v>
      </c>
      <c r="B19" s="9" t="s">
        <v>66</v>
      </c>
      <c r="C19" s="13" t="s">
        <v>151</v>
      </c>
      <c r="D19" s="19" t="s">
        <v>160</v>
      </c>
      <c r="E19" s="20">
        <v>44139</v>
      </c>
      <c r="F19" s="14" t="e">
        <f>34648.82+[1]RelatorioPagamentoParceiroTrans!$G$52</f>
        <v>#REF!</v>
      </c>
      <c r="G19" s="14" t="e">
        <f>10929.07+[1]RelatorioPagamentoParceiroTrans!$G$52</f>
        <v>#REF!</v>
      </c>
      <c r="H19" s="18" t="s">
        <v>97</v>
      </c>
      <c r="I19" s="18" t="s">
        <v>126</v>
      </c>
    </row>
    <row r="20" spans="1:9" ht="102" x14ac:dyDescent="0.25">
      <c r="A20" s="9" t="s">
        <v>65</v>
      </c>
      <c r="B20" s="9" t="s">
        <v>66</v>
      </c>
      <c r="C20" s="10" t="s">
        <v>64</v>
      </c>
      <c r="D20" s="11" t="s">
        <v>71</v>
      </c>
      <c r="E20" s="11" t="s">
        <v>12</v>
      </c>
      <c r="F20" s="12">
        <v>12000</v>
      </c>
      <c r="G20" s="12">
        <v>6000</v>
      </c>
      <c r="H20" s="1" t="s">
        <v>18</v>
      </c>
      <c r="I20" s="1" t="s">
        <v>42</v>
      </c>
    </row>
    <row r="21" spans="1:9" ht="63.75" x14ac:dyDescent="0.25">
      <c r="A21" s="9" t="s">
        <v>65</v>
      </c>
      <c r="B21" s="9" t="s">
        <v>66</v>
      </c>
      <c r="C21" s="13" t="s">
        <v>273</v>
      </c>
      <c r="D21" s="19" t="s">
        <v>161</v>
      </c>
      <c r="E21" s="20">
        <v>44139</v>
      </c>
      <c r="F21" s="14">
        <v>102437.61</v>
      </c>
      <c r="G21" s="14">
        <v>33370.870000000003</v>
      </c>
      <c r="H21" s="18" t="s">
        <v>18</v>
      </c>
      <c r="I21" s="18" t="s">
        <v>42</v>
      </c>
    </row>
    <row r="22" spans="1:9" ht="102" x14ac:dyDescent="0.25">
      <c r="A22" s="9" t="s">
        <v>65</v>
      </c>
      <c r="B22" s="9" t="s">
        <v>66</v>
      </c>
      <c r="C22" s="10" t="s">
        <v>64</v>
      </c>
      <c r="D22" s="11" t="s">
        <v>72</v>
      </c>
      <c r="E22" s="11" t="s">
        <v>12</v>
      </c>
      <c r="F22" s="12">
        <v>13000</v>
      </c>
      <c r="G22" s="12">
        <v>7000</v>
      </c>
      <c r="H22" s="1" t="s">
        <v>19</v>
      </c>
      <c r="I22" s="1" t="s">
        <v>43</v>
      </c>
    </row>
    <row r="23" spans="1:9" ht="63.75" x14ac:dyDescent="0.25">
      <c r="A23" s="9" t="s">
        <v>65</v>
      </c>
      <c r="B23" s="9" t="s">
        <v>66</v>
      </c>
      <c r="C23" s="13" t="s">
        <v>151</v>
      </c>
      <c r="D23" s="19" t="s">
        <v>162</v>
      </c>
      <c r="E23" s="20">
        <v>44139</v>
      </c>
      <c r="F23" s="14" t="e">
        <f>53745+[1]RelatorioPagamentoParceiroTrans!$G$53</f>
        <v>#REF!</v>
      </c>
      <c r="G23" s="14" t="e">
        <f>31590+[1]RelatorioPagamentoParceiroTrans!$G$53</f>
        <v>#REF!</v>
      </c>
      <c r="H23" s="18" t="s">
        <v>19</v>
      </c>
      <c r="I23" s="18" t="s">
        <v>43</v>
      </c>
    </row>
    <row r="24" spans="1:9" ht="63.75" x14ac:dyDescent="0.25">
      <c r="A24" s="9" t="s">
        <v>65</v>
      </c>
      <c r="B24" s="9" t="s">
        <v>66</v>
      </c>
      <c r="C24" s="13" t="s">
        <v>151</v>
      </c>
      <c r="D24" s="19" t="s">
        <v>163</v>
      </c>
      <c r="E24" s="20">
        <v>44139</v>
      </c>
      <c r="F24" s="14">
        <v>14835</v>
      </c>
      <c r="G24" s="14">
        <v>7560</v>
      </c>
      <c r="H24" s="18" t="s">
        <v>98</v>
      </c>
      <c r="I24" s="18" t="s">
        <v>127</v>
      </c>
    </row>
    <row r="25" spans="1:9" ht="102" x14ac:dyDescent="0.25">
      <c r="A25" s="9" t="s">
        <v>65</v>
      </c>
      <c r="B25" s="9" t="s">
        <v>66</v>
      </c>
      <c r="C25" s="10" t="s">
        <v>64</v>
      </c>
      <c r="D25" s="11" t="s">
        <v>208</v>
      </c>
      <c r="E25" s="11" t="s">
        <v>12</v>
      </c>
      <c r="F25" s="12">
        <v>12000</v>
      </c>
      <c r="G25" s="12">
        <v>6000</v>
      </c>
      <c r="H25" s="1" t="s">
        <v>209</v>
      </c>
      <c r="I25" s="1" t="s">
        <v>210</v>
      </c>
    </row>
    <row r="26" spans="1:9" ht="63.75" x14ac:dyDescent="0.25">
      <c r="A26" s="9" t="s">
        <v>65</v>
      </c>
      <c r="B26" s="9" t="s">
        <v>66</v>
      </c>
      <c r="C26" s="13" t="s">
        <v>151</v>
      </c>
      <c r="D26" s="19" t="s">
        <v>222</v>
      </c>
      <c r="E26" s="20">
        <v>44139</v>
      </c>
      <c r="F26" s="14">
        <v>5175</v>
      </c>
      <c r="G26" s="14">
        <v>2010</v>
      </c>
      <c r="H26" s="18" t="s">
        <v>209</v>
      </c>
      <c r="I26" s="18" t="s">
        <v>210</v>
      </c>
    </row>
    <row r="27" spans="1:9" ht="102" x14ac:dyDescent="0.25">
      <c r="A27" s="9" t="s">
        <v>65</v>
      </c>
      <c r="B27" s="9" t="s">
        <v>66</v>
      </c>
      <c r="C27" s="10" t="s">
        <v>64</v>
      </c>
      <c r="D27" s="11" t="s">
        <v>211</v>
      </c>
      <c r="E27" s="11" t="s">
        <v>12</v>
      </c>
      <c r="F27" s="12">
        <v>12000</v>
      </c>
      <c r="G27" s="12">
        <v>6000</v>
      </c>
      <c r="H27" s="1" t="s">
        <v>99</v>
      </c>
      <c r="I27" s="1" t="s">
        <v>128</v>
      </c>
    </row>
    <row r="28" spans="1:9" ht="63.75" x14ac:dyDescent="0.25">
      <c r="A28" s="9" t="s">
        <v>65</v>
      </c>
      <c r="B28" s="9" t="s">
        <v>66</v>
      </c>
      <c r="C28" s="13" t="s">
        <v>151</v>
      </c>
      <c r="D28" s="19" t="s">
        <v>164</v>
      </c>
      <c r="E28" s="20">
        <v>44139</v>
      </c>
      <c r="F28" s="14" t="e">
        <f>32310+[1]RelatorioPagamentoParceiroTrans!$G$54</f>
        <v>#REF!</v>
      </c>
      <c r="G28" s="14" t="e">
        <f>14295+[1]RelatorioPagamentoParceiroTrans!$G$54</f>
        <v>#REF!</v>
      </c>
      <c r="H28" s="18" t="s">
        <v>99</v>
      </c>
      <c r="I28" s="18" t="s">
        <v>128</v>
      </c>
    </row>
    <row r="29" spans="1:9" ht="102" x14ac:dyDescent="0.25">
      <c r="A29" s="9" t="s">
        <v>65</v>
      </c>
      <c r="B29" s="9" t="s">
        <v>66</v>
      </c>
      <c r="C29" s="10" t="s">
        <v>64</v>
      </c>
      <c r="D29" s="11" t="s">
        <v>73</v>
      </c>
      <c r="E29" s="11" t="s">
        <v>12</v>
      </c>
      <c r="F29" s="12">
        <v>13000</v>
      </c>
      <c r="G29" s="12">
        <v>6000</v>
      </c>
      <c r="H29" s="1" t="s">
        <v>20</v>
      </c>
      <c r="I29" s="1" t="s">
        <v>44</v>
      </c>
    </row>
    <row r="30" spans="1:9" ht="63.75" x14ac:dyDescent="0.25">
      <c r="A30" s="9" t="s">
        <v>65</v>
      </c>
      <c r="B30" s="9" t="s">
        <v>66</v>
      </c>
      <c r="C30" s="13" t="s">
        <v>151</v>
      </c>
      <c r="D30" s="19" t="s">
        <v>223</v>
      </c>
      <c r="E30" s="20">
        <v>44139</v>
      </c>
      <c r="F30" s="14">
        <v>17160</v>
      </c>
      <c r="G30" s="14">
        <v>10545</v>
      </c>
      <c r="H30" s="18" t="s">
        <v>20</v>
      </c>
      <c r="I30" s="18" t="s">
        <v>44</v>
      </c>
    </row>
    <row r="31" spans="1:9" ht="102" x14ac:dyDescent="0.25">
      <c r="A31" s="9" t="s">
        <v>65</v>
      </c>
      <c r="B31" s="9" t="s">
        <v>66</v>
      </c>
      <c r="C31" s="10" t="s">
        <v>64</v>
      </c>
      <c r="D31" s="11" t="s">
        <v>74</v>
      </c>
      <c r="E31" s="11" t="s">
        <v>12</v>
      </c>
      <c r="F31" s="12">
        <v>13000</v>
      </c>
      <c r="G31" s="12">
        <v>7000</v>
      </c>
      <c r="H31" s="1" t="s">
        <v>21</v>
      </c>
      <c r="I31" s="1" t="s">
        <v>45</v>
      </c>
    </row>
    <row r="32" spans="1:9" ht="63.75" x14ac:dyDescent="0.25">
      <c r="A32" s="9" t="s">
        <v>65</v>
      </c>
      <c r="B32" s="9" t="s">
        <v>66</v>
      </c>
      <c r="C32" s="13" t="s">
        <v>151</v>
      </c>
      <c r="D32" s="19" t="s">
        <v>165</v>
      </c>
      <c r="E32" s="20">
        <v>44139</v>
      </c>
      <c r="F32" s="14" t="e">
        <f>41490+[1]RelatorioPagamentoParceiroTrans!$G$55</f>
        <v>#REF!</v>
      </c>
      <c r="G32" s="14" t="e">
        <f>15075+[1]RelatorioPagamentoParceiroTrans!$G$55</f>
        <v>#REF!</v>
      </c>
      <c r="H32" s="18" t="s">
        <v>21</v>
      </c>
      <c r="I32" s="18" t="s">
        <v>45</v>
      </c>
    </row>
    <row r="33" spans="1:9" ht="63.75" x14ac:dyDescent="0.25">
      <c r="A33" s="9" t="s">
        <v>65</v>
      </c>
      <c r="B33" s="9" t="s">
        <v>66</v>
      </c>
      <c r="C33" s="13" t="s">
        <v>151</v>
      </c>
      <c r="D33" s="19" t="s">
        <v>263</v>
      </c>
      <c r="E33" s="20">
        <v>44139</v>
      </c>
      <c r="F33" s="14">
        <v>6915</v>
      </c>
      <c r="G33" s="14">
        <v>1830</v>
      </c>
      <c r="H33" s="18" t="s">
        <v>261</v>
      </c>
      <c r="I33" s="18" t="s">
        <v>262</v>
      </c>
    </row>
    <row r="34" spans="1:9" ht="63.75" x14ac:dyDescent="0.25">
      <c r="A34" s="9" t="s">
        <v>65</v>
      </c>
      <c r="B34" s="9" t="s">
        <v>66</v>
      </c>
      <c r="C34" s="13" t="s">
        <v>151</v>
      </c>
      <c r="D34" s="19" t="s">
        <v>266</v>
      </c>
      <c r="E34" s="20">
        <v>44139</v>
      </c>
      <c r="F34" s="14">
        <v>7687.5</v>
      </c>
      <c r="G34" s="14">
        <v>6667.5</v>
      </c>
      <c r="H34" s="18" t="s">
        <v>264</v>
      </c>
      <c r="I34" s="18" t="s">
        <v>265</v>
      </c>
    </row>
    <row r="35" spans="1:9" ht="102" x14ac:dyDescent="0.25">
      <c r="A35" s="9" t="s">
        <v>65</v>
      </c>
      <c r="B35" s="9" t="s">
        <v>66</v>
      </c>
      <c r="C35" s="10" t="s">
        <v>64</v>
      </c>
      <c r="D35" s="11" t="s">
        <v>75</v>
      </c>
      <c r="E35" s="11" t="s">
        <v>68</v>
      </c>
      <c r="F35" s="12">
        <v>12000</v>
      </c>
      <c r="G35" s="12">
        <v>6000</v>
      </c>
      <c r="H35" s="1" t="s">
        <v>22</v>
      </c>
      <c r="I35" s="1" t="s">
        <v>46</v>
      </c>
    </row>
    <row r="36" spans="1:9" ht="102" x14ac:dyDescent="0.25">
      <c r="A36" s="9" t="s">
        <v>65</v>
      </c>
      <c r="B36" s="9" t="s">
        <v>66</v>
      </c>
      <c r="C36" s="10" t="s">
        <v>64</v>
      </c>
      <c r="D36" s="11" t="s">
        <v>76</v>
      </c>
      <c r="E36" s="11" t="s">
        <v>68</v>
      </c>
      <c r="F36" s="12">
        <v>12000</v>
      </c>
      <c r="G36" s="12">
        <v>6000</v>
      </c>
      <c r="H36" s="1" t="s">
        <v>23</v>
      </c>
      <c r="I36" s="1" t="s">
        <v>47</v>
      </c>
    </row>
    <row r="37" spans="1:9" ht="63.75" x14ac:dyDescent="0.25">
      <c r="A37" s="9" t="s">
        <v>65</v>
      </c>
      <c r="B37" s="9" t="s">
        <v>66</v>
      </c>
      <c r="C37" s="13" t="s">
        <v>151</v>
      </c>
      <c r="D37" s="19" t="s">
        <v>166</v>
      </c>
      <c r="E37" s="20">
        <v>44139</v>
      </c>
      <c r="F37" s="14" t="e">
        <f>27900+[1]RelatorioPagamentoParceiroTrans!$G$56</f>
        <v>#REF!</v>
      </c>
      <c r="G37" s="14" t="e">
        <f>13065+[1]RelatorioPagamentoParceiroTrans!$G$56</f>
        <v>#REF!</v>
      </c>
      <c r="H37" s="18" t="s">
        <v>23</v>
      </c>
      <c r="I37" s="18" t="s">
        <v>47</v>
      </c>
    </row>
    <row r="38" spans="1:9" ht="102" x14ac:dyDescent="0.25">
      <c r="A38" s="9" t="s">
        <v>65</v>
      </c>
      <c r="B38" s="9" t="s">
        <v>66</v>
      </c>
      <c r="C38" s="10" t="s">
        <v>64</v>
      </c>
      <c r="D38" s="11" t="s">
        <v>154</v>
      </c>
      <c r="E38" s="11" t="s">
        <v>155</v>
      </c>
      <c r="F38" s="12">
        <v>12000</v>
      </c>
      <c r="G38" s="12">
        <v>0</v>
      </c>
      <c r="H38" s="21" t="s">
        <v>24</v>
      </c>
      <c r="I38" s="21" t="s">
        <v>48</v>
      </c>
    </row>
    <row r="39" spans="1:9" ht="63.75" x14ac:dyDescent="0.25">
      <c r="A39" s="9" t="s">
        <v>65</v>
      </c>
      <c r="B39" s="9" t="s">
        <v>66</v>
      </c>
      <c r="C39" s="13" t="s">
        <v>151</v>
      </c>
      <c r="D39" s="19" t="s">
        <v>205</v>
      </c>
      <c r="E39" s="20">
        <v>44139</v>
      </c>
      <c r="F39" s="14">
        <v>97820</v>
      </c>
      <c r="G39" s="14">
        <v>53105</v>
      </c>
      <c r="H39" s="18" t="s">
        <v>24</v>
      </c>
      <c r="I39" s="18" t="s">
        <v>48</v>
      </c>
    </row>
    <row r="40" spans="1:9" ht="102" x14ac:dyDescent="0.25">
      <c r="A40" s="9" t="s">
        <v>65</v>
      </c>
      <c r="B40" s="9" t="s">
        <v>66</v>
      </c>
      <c r="C40" s="10" t="s">
        <v>64</v>
      </c>
      <c r="D40" s="11" t="s">
        <v>77</v>
      </c>
      <c r="E40" s="11" t="s">
        <v>68</v>
      </c>
      <c r="F40" s="12">
        <v>13500</v>
      </c>
      <c r="G40" s="12">
        <v>4500</v>
      </c>
      <c r="H40" s="1" t="s">
        <v>25</v>
      </c>
      <c r="I40" s="1" t="s">
        <v>49</v>
      </c>
    </row>
    <row r="41" spans="1:9" ht="63.75" x14ac:dyDescent="0.25">
      <c r="A41" s="9" t="s">
        <v>65</v>
      </c>
      <c r="B41" s="9" t="s">
        <v>66</v>
      </c>
      <c r="C41" s="13" t="s">
        <v>151</v>
      </c>
      <c r="D41" s="19" t="s">
        <v>186</v>
      </c>
      <c r="E41" s="20">
        <v>44139</v>
      </c>
      <c r="F41" s="14">
        <v>1950</v>
      </c>
      <c r="G41" s="14">
        <v>0</v>
      </c>
      <c r="H41" s="18" t="s">
        <v>25</v>
      </c>
      <c r="I41" s="18" t="s">
        <v>49</v>
      </c>
    </row>
    <row r="42" spans="1:9" ht="102" x14ac:dyDescent="0.25">
      <c r="A42" s="9" t="s">
        <v>65</v>
      </c>
      <c r="B42" s="9" t="s">
        <v>66</v>
      </c>
      <c r="C42" s="10" t="s">
        <v>64</v>
      </c>
      <c r="D42" s="11" t="s">
        <v>78</v>
      </c>
      <c r="E42" s="11" t="s">
        <v>68</v>
      </c>
      <c r="F42" s="12">
        <v>12000</v>
      </c>
      <c r="G42" s="12">
        <v>6000</v>
      </c>
      <c r="H42" s="1" t="s">
        <v>26</v>
      </c>
      <c r="I42" s="1" t="s">
        <v>50</v>
      </c>
    </row>
    <row r="43" spans="1:9" ht="63.75" x14ac:dyDescent="0.25">
      <c r="A43" s="9" t="s">
        <v>65</v>
      </c>
      <c r="B43" s="9" t="s">
        <v>66</v>
      </c>
      <c r="C43" s="13" t="s">
        <v>151</v>
      </c>
      <c r="D43" s="19" t="s">
        <v>187</v>
      </c>
      <c r="E43" s="20">
        <v>44139</v>
      </c>
      <c r="F43" s="14">
        <v>22470</v>
      </c>
      <c r="G43" s="14">
        <v>14595</v>
      </c>
      <c r="H43" s="18" t="s">
        <v>26</v>
      </c>
      <c r="I43" s="18" t="s">
        <v>50</v>
      </c>
    </row>
    <row r="44" spans="1:9" ht="102" x14ac:dyDescent="0.25">
      <c r="A44" s="9" t="s">
        <v>65</v>
      </c>
      <c r="B44" s="9" t="s">
        <v>66</v>
      </c>
      <c r="C44" s="10" t="s">
        <v>64</v>
      </c>
      <c r="D44" s="11" t="s">
        <v>280</v>
      </c>
      <c r="E44" s="11" t="s">
        <v>68</v>
      </c>
      <c r="F44" s="12">
        <v>6000</v>
      </c>
      <c r="G44" s="12">
        <v>6000</v>
      </c>
      <c r="H44" s="1" t="s">
        <v>100</v>
      </c>
      <c r="I44" s="1" t="s">
        <v>129</v>
      </c>
    </row>
    <row r="45" spans="1:9" ht="63.75" x14ac:dyDescent="0.25">
      <c r="A45" s="9" t="s">
        <v>65</v>
      </c>
      <c r="B45" s="9" t="s">
        <v>66</v>
      </c>
      <c r="C45" s="13" t="s">
        <v>151</v>
      </c>
      <c r="D45" s="19" t="s">
        <v>167</v>
      </c>
      <c r="E45" s="20">
        <v>44139</v>
      </c>
      <c r="F45" s="14">
        <v>50595</v>
      </c>
      <c r="G45" s="14">
        <v>28065</v>
      </c>
      <c r="H45" s="18" t="s">
        <v>100</v>
      </c>
      <c r="I45" s="18" t="s">
        <v>129</v>
      </c>
    </row>
    <row r="46" spans="1:9" ht="102" x14ac:dyDescent="0.25">
      <c r="A46" s="9" t="s">
        <v>65</v>
      </c>
      <c r="B46" s="9" t="s">
        <v>66</v>
      </c>
      <c r="C46" s="10" t="s">
        <v>64</v>
      </c>
      <c r="D46" s="11" t="s">
        <v>212</v>
      </c>
      <c r="E46" s="11" t="s">
        <v>68</v>
      </c>
      <c r="F46" s="12">
        <v>12000</v>
      </c>
      <c r="G46" s="12">
        <v>6000</v>
      </c>
      <c r="H46" s="1" t="s">
        <v>101</v>
      </c>
      <c r="I46" s="1" t="s">
        <v>130</v>
      </c>
    </row>
    <row r="47" spans="1:9" ht="63.75" x14ac:dyDescent="0.25">
      <c r="A47" s="9" t="s">
        <v>65</v>
      </c>
      <c r="B47" s="9" t="s">
        <v>66</v>
      </c>
      <c r="C47" s="13" t="s">
        <v>151</v>
      </c>
      <c r="D47" s="11" t="s">
        <v>168</v>
      </c>
      <c r="E47" s="11" t="s">
        <v>155</v>
      </c>
      <c r="F47" s="12">
        <v>92172.5</v>
      </c>
      <c r="G47" s="12">
        <v>46710</v>
      </c>
      <c r="H47" s="1" t="s">
        <v>101</v>
      </c>
      <c r="I47" s="18" t="s">
        <v>130</v>
      </c>
    </row>
    <row r="48" spans="1:9" ht="63.75" x14ac:dyDescent="0.25">
      <c r="A48" s="9" t="s">
        <v>65</v>
      </c>
      <c r="B48" s="9" t="s">
        <v>66</v>
      </c>
      <c r="C48" s="13" t="s">
        <v>151</v>
      </c>
      <c r="D48" s="19" t="s">
        <v>169</v>
      </c>
      <c r="E48" s="20">
        <v>44139</v>
      </c>
      <c r="F48" s="14">
        <v>51750</v>
      </c>
      <c r="G48" s="14">
        <v>35040</v>
      </c>
      <c r="H48" s="18" t="s">
        <v>102</v>
      </c>
      <c r="I48" s="18" t="s">
        <v>131</v>
      </c>
    </row>
    <row r="49" spans="1:9" ht="102" x14ac:dyDescent="0.25">
      <c r="A49" s="9" t="s">
        <v>65</v>
      </c>
      <c r="B49" s="9" t="s">
        <v>66</v>
      </c>
      <c r="C49" s="10" t="s">
        <v>64</v>
      </c>
      <c r="D49" s="11" t="s">
        <v>253</v>
      </c>
      <c r="E49" s="11" t="s">
        <v>68</v>
      </c>
      <c r="F49" s="12">
        <v>3000</v>
      </c>
      <c r="G49" s="12">
        <v>0</v>
      </c>
      <c r="H49" s="1" t="s">
        <v>112</v>
      </c>
      <c r="I49" s="1" t="s">
        <v>141</v>
      </c>
    </row>
    <row r="50" spans="1:9" ht="63.75" x14ac:dyDescent="0.25">
      <c r="A50" s="9" t="s">
        <v>65</v>
      </c>
      <c r="B50" s="9" t="s">
        <v>66</v>
      </c>
      <c r="C50" s="13" t="s">
        <v>151</v>
      </c>
      <c r="D50" s="19" t="s">
        <v>188</v>
      </c>
      <c r="E50" s="20">
        <v>44139</v>
      </c>
      <c r="F50" s="14">
        <v>43465.64</v>
      </c>
      <c r="G50" s="14">
        <v>25290</v>
      </c>
      <c r="H50" s="18" t="s">
        <v>112</v>
      </c>
      <c r="I50" s="18" t="s">
        <v>141</v>
      </c>
    </row>
    <row r="51" spans="1:9" ht="102" x14ac:dyDescent="0.25">
      <c r="A51" s="9" t="s">
        <v>65</v>
      </c>
      <c r="B51" s="9" t="s">
        <v>66</v>
      </c>
      <c r="C51" s="10" t="s">
        <v>64</v>
      </c>
      <c r="D51" s="11" t="s">
        <v>213</v>
      </c>
      <c r="E51" s="11" t="s">
        <v>68</v>
      </c>
      <c r="F51" s="12">
        <v>12000</v>
      </c>
      <c r="G51" s="12">
        <v>6000</v>
      </c>
      <c r="H51" s="1" t="s">
        <v>214</v>
      </c>
      <c r="I51" s="1" t="s">
        <v>215</v>
      </c>
    </row>
    <row r="52" spans="1:9" ht="63.75" x14ac:dyDescent="0.25">
      <c r="A52" s="9" t="s">
        <v>65</v>
      </c>
      <c r="B52" s="9" t="s">
        <v>66</v>
      </c>
      <c r="C52" s="13" t="s">
        <v>151</v>
      </c>
      <c r="D52" s="19" t="s">
        <v>224</v>
      </c>
      <c r="E52" s="20">
        <v>44139</v>
      </c>
      <c r="F52" s="14" t="e">
        <f>16800+[1]RelatorioPagamentoParceiroTrans!$G$57</f>
        <v>#REF!</v>
      </c>
      <c r="G52" s="14" t="e">
        <f>7725+[1]RelatorioPagamentoParceiroTrans!$G$57</f>
        <v>#REF!</v>
      </c>
      <c r="H52" s="18" t="s">
        <v>214</v>
      </c>
      <c r="I52" s="18" t="s">
        <v>215</v>
      </c>
    </row>
    <row r="53" spans="1:9" ht="63.75" x14ac:dyDescent="0.25">
      <c r="A53" s="9" t="s">
        <v>65</v>
      </c>
      <c r="B53" s="9" t="s">
        <v>66</v>
      </c>
      <c r="C53" s="13" t="s">
        <v>151</v>
      </c>
      <c r="D53" s="19" t="s">
        <v>225</v>
      </c>
      <c r="E53" s="20">
        <v>44139</v>
      </c>
      <c r="F53" s="14">
        <v>4140</v>
      </c>
      <c r="G53" s="14">
        <v>1920</v>
      </c>
      <c r="H53" s="18" t="s">
        <v>226</v>
      </c>
      <c r="I53" s="18" t="s">
        <v>227</v>
      </c>
    </row>
    <row r="54" spans="1:9" ht="102" x14ac:dyDescent="0.25">
      <c r="A54" s="9" t="s">
        <v>65</v>
      </c>
      <c r="B54" s="9" t="s">
        <v>66</v>
      </c>
      <c r="C54" s="10" t="s">
        <v>64</v>
      </c>
      <c r="D54" s="11" t="s">
        <v>67</v>
      </c>
      <c r="E54" s="11" t="s">
        <v>68</v>
      </c>
      <c r="F54" s="12">
        <v>13000</v>
      </c>
      <c r="G54" s="12">
        <v>6000</v>
      </c>
      <c r="H54" s="1" t="s">
        <v>206</v>
      </c>
      <c r="I54" s="1" t="s">
        <v>40</v>
      </c>
    </row>
    <row r="55" spans="1:9" ht="63.75" x14ac:dyDescent="0.25">
      <c r="A55" s="9" t="s">
        <v>65</v>
      </c>
      <c r="B55" s="9" t="s">
        <v>66</v>
      </c>
      <c r="C55" s="13" t="s">
        <v>151</v>
      </c>
      <c r="D55" s="19" t="s">
        <v>260</v>
      </c>
      <c r="E55" s="20">
        <v>44139</v>
      </c>
      <c r="F55" s="14">
        <v>39062.5</v>
      </c>
      <c r="G55" s="14">
        <v>32582.5</v>
      </c>
      <c r="H55" s="16" t="s">
        <v>206</v>
      </c>
      <c r="I55" s="1" t="s">
        <v>40</v>
      </c>
    </row>
    <row r="56" spans="1:9" ht="102" x14ac:dyDescent="0.25">
      <c r="A56" s="9" t="s">
        <v>65</v>
      </c>
      <c r="B56" s="9" t="s">
        <v>66</v>
      </c>
      <c r="C56" s="10" t="s">
        <v>64</v>
      </c>
      <c r="D56" s="11" t="s">
        <v>254</v>
      </c>
      <c r="E56" s="11" t="s">
        <v>68</v>
      </c>
      <c r="F56" s="12">
        <v>12000</v>
      </c>
      <c r="G56" s="12">
        <v>6000</v>
      </c>
      <c r="H56" s="1" t="s">
        <v>103</v>
      </c>
      <c r="I56" s="1" t="s">
        <v>132</v>
      </c>
    </row>
    <row r="57" spans="1:9" ht="63.75" x14ac:dyDescent="0.25">
      <c r="A57" s="9" t="s">
        <v>65</v>
      </c>
      <c r="B57" s="9" t="s">
        <v>66</v>
      </c>
      <c r="C57" s="13" t="s">
        <v>151</v>
      </c>
      <c r="D57" s="19" t="s">
        <v>170</v>
      </c>
      <c r="E57" s="20">
        <v>44140</v>
      </c>
      <c r="F57" s="14">
        <v>27345</v>
      </c>
      <c r="G57" s="14">
        <v>1905</v>
      </c>
      <c r="H57" s="18" t="s">
        <v>103</v>
      </c>
      <c r="I57" s="18" t="s">
        <v>132</v>
      </c>
    </row>
    <row r="58" spans="1:9" ht="102" x14ac:dyDescent="0.25">
      <c r="A58" s="9" t="s">
        <v>65</v>
      </c>
      <c r="B58" s="9" t="s">
        <v>66</v>
      </c>
      <c r="C58" s="10" t="s">
        <v>64</v>
      </c>
      <c r="D58" s="11" t="s">
        <v>79</v>
      </c>
      <c r="E58" s="11" t="s">
        <v>68</v>
      </c>
      <c r="F58" s="12">
        <v>12000</v>
      </c>
      <c r="G58" s="12">
        <v>6000</v>
      </c>
      <c r="H58" s="1" t="s">
        <v>27</v>
      </c>
      <c r="I58" s="1" t="s">
        <v>51</v>
      </c>
    </row>
    <row r="59" spans="1:9" ht="63.75" x14ac:dyDescent="0.25">
      <c r="A59" s="9" t="s">
        <v>65</v>
      </c>
      <c r="B59" s="9" t="s">
        <v>66</v>
      </c>
      <c r="C59" s="13" t="s">
        <v>151</v>
      </c>
      <c r="D59" s="19" t="s">
        <v>189</v>
      </c>
      <c r="E59" s="20">
        <v>44140</v>
      </c>
      <c r="F59" s="14">
        <v>25100.57</v>
      </c>
      <c r="G59" s="14">
        <v>13995.25</v>
      </c>
      <c r="H59" s="18" t="s">
        <v>27</v>
      </c>
      <c r="I59" s="18" t="s">
        <v>51</v>
      </c>
    </row>
    <row r="60" spans="1:9" ht="102" x14ac:dyDescent="0.25">
      <c r="A60" s="9" t="s">
        <v>65</v>
      </c>
      <c r="B60" s="9" t="s">
        <v>66</v>
      </c>
      <c r="C60" s="10" t="s">
        <v>64</v>
      </c>
      <c r="D60" s="11" t="s">
        <v>80</v>
      </c>
      <c r="E60" s="11" t="s">
        <v>68</v>
      </c>
      <c r="F60" s="12">
        <v>7500</v>
      </c>
      <c r="G60" s="12">
        <v>4500</v>
      </c>
      <c r="H60" s="1" t="s">
        <v>28</v>
      </c>
      <c r="I60" s="1" t="s">
        <v>52</v>
      </c>
    </row>
    <row r="61" spans="1:9" ht="63.75" x14ac:dyDescent="0.25">
      <c r="A61" s="9" t="s">
        <v>65</v>
      </c>
      <c r="B61" s="9" t="s">
        <v>66</v>
      </c>
      <c r="C61" s="13" t="s">
        <v>151</v>
      </c>
      <c r="D61" s="19" t="s">
        <v>228</v>
      </c>
      <c r="E61" s="20">
        <v>44140</v>
      </c>
      <c r="F61" s="14">
        <v>10725</v>
      </c>
      <c r="G61" s="14">
        <v>5550</v>
      </c>
      <c r="H61" s="18" t="s">
        <v>28</v>
      </c>
      <c r="I61" s="18" t="s">
        <v>52</v>
      </c>
    </row>
    <row r="62" spans="1:9" ht="63.75" x14ac:dyDescent="0.25">
      <c r="A62" s="9" t="s">
        <v>65</v>
      </c>
      <c r="B62" s="9" t="s">
        <v>66</v>
      </c>
      <c r="C62" s="13" t="s">
        <v>151</v>
      </c>
      <c r="D62" s="19" t="s">
        <v>269</v>
      </c>
      <c r="E62" s="20">
        <v>44140</v>
      </c>
      <c r="F62" s="14">
        <v>3075</v>
      </c>
      <c r="G62" s="14">
        <v>2055</v>
      </c>
      <c r="H62" s="18" t="s">
        <v>267</v>
      </c>
      <c r="I62" s="18" t="s">
        <v>268</v>
      </c>
    </row>
    <row r="63" spans="1:9" ht="102" x14ac:dyDescent="0.25">
      <c r="A63" s="9" t="s">
        <v>65</v>
      </c>
      <c r="B63" s="9" t="s">
        <v>66</v>
      </c>
      <c r="C63" s="10" t="s">
        <v>64</v>
      </c>
      <c r="D63" s="11" t="s">
        <v>216</v>
      </c>
      <c r="E63" s="11" t="s">
        <v>68</v>
      </c>
      <c r="F63" s="12">
        <v>6000</v>
      </c>
      <c r="G63" s="12">
        <v>0</v>
      </c>
      <c r="H63" s="1" t="s">
        <v>217</v>
      </c>
      <c r="I63" s="1" t="s">
        <v>218</v>
      </c>
    </row>
    <row r="64" spans="1:9" ht="63.75" x14ac:dyDescent="0.25">
      <c r="A64" s="9" t="s">
        <v>65</v>
      </c>
      <c r="B64" s="9" t="s">
        <v>66</v>
      </c>
      <c r="C64" s="13" t="s">
        <v>151</v>
      </c>
      <c r="D64" s="19" t="s">
        <v>270</v>
      </c>
      <c r="E64" s="20">
        <v>44140</v>
      </c>
      <c r="F64" s="14">
        <v>15009.62</v>
      </c>
      <c r="G64" s="14">
        <v>11919.62</v>
      </c>
      <c r="H64" s="18" t="s">
        <v>217</v>
      </c>
      <c r="I64" s="18" t="s">
        <v>218</v>
      </c>
    </row>
    <row r="65" spans="1:9" ht="102" x14ac:dyDescent="0.25">
      <c r="A65" s="9" t="s">
        <v>65</v>
      </c>
      <c r="B65" s="9" t="s">
        <v>66</v>
      </c>
      <c r="C65" s="10" t="s">
        <v>64</v>
      </c>
      <c r="D65" s="11" t="s">
        <v>81</v>
      </c>
      <c r="E65" s="11" t="s">
        <v>68</v>
      </c>
      <c r="F65" s="12">
        <v>11500</v>
      </c>
      <c r="G65" s="12">
        <v>7000</v>
      </c>
      <c r="H65" s="1" t="s">
        <v>29</v>
      </c>
      <c r="I65" s="1" t="s">
        <v>53</v>
      </c>
    </row>
    <row r="66" spans="1:9" ht="63.75" x14ac:dyDescent="0.25">
      <c r="A66" s="9" t="s">
        <v>65</v>
      </c>
      <c r="B66" s="9" t="s">
        <v>66</v>
      </c>
      <c r="C66" s="13" t="s">
        <v>151</v>
      </c>
      <c r="D66" s="19" t="s">
        <v>171</v>
      </c>
      <c r="E66" s="20">
        <v>44140</v>
      </c>
      <c r="F66" s="14">
        <v>10395</v>
      </c>
      <c r="G66" s="14">
        <v>6210</v>
      </c>
      <c r="H66" s="18" t="s">
        <v>29</v>
      </c>
      <c r="I66" s="18" t="s">
        <v>53</v>
      </c>
    </row>
    <row r="67" spans="1:9" ht="102" x14ac:dyDescent="0.25">
      <c r="A67" s="9" t="s">
        <v>65</v>
      </c>
      <c r="B67" s="9" t="s">
        <v>66</v>
      </c>
      <c r="C67" s="10" t="s">
        <v>64</v>
      </c>
      <c r="D67" s="11" t="s">
        <v>83</v>
      </c>
      <c r="E67" s="11" t="s">
        <v>68</v>
      </c>
      <c r="F67" s="12">
        <v>12000</v>
      </c>
      <c r="G67" s="12">
        <v>6000</v>
      </c>
      <c r="H67" s="1" t="s">
        <v>30</v>
      </c>
      <c r="I67" s="1" t="s">
        <v>54</v>
      </c>
    </row>
    <row r="68" spans="1:9" ht="63.75" x14ac:dyDescent="0.25">
      <c r="A68" s="9" t="s">
        <v>65</v>
      </c>
      <c r="B68" s="9" t="s">
        <v>66</v>
      </c>
      <c r="C68" s="13" t="s">
        <v>151</v>
      </c>
      <c r="D68" s="19" t="s">
        <v>271</v>
      </c>
      <c r="E68" s="20">
        <v>44140</v>
      </c>
      <c r="F68" s="14">
        <v>3255</v>
      </c>
      <c r="G68" s="14">
        <v>1020</v>
      </c>
      <c r="H68" s="18" t="s">
        <v>30</v>
      </c>
      <c r="I68" s="18" t="s">
        <v>54</v>
      </c>
    </row>
    <row r="69" spans="1:9" ht="63.75" x14ac:dyDescent="0.25">
      <c r="A69" s="9" t="s">
        <v>65</v>
      </c>
      <c r="B69" s="9" t="s">
        <v>66</v>
      </c>
      <c r="C69" s="13" t="s">
        <v>151</v>
      </c>
      <c r="D69" s="19" t="s">
        <v>172</v>
      </c>
      <c r="E69" s="20">
        <v>44140</v>
      </c>
      <c r="F69" s="14">
        <v>16065</v>
      </c>
      <c r="G69" s="14">
        <v>3000</v>
      </c>
      <c r="H69" s="18" t="s">
        <v>104</v>
      </c>
      <c r="I69" s="18" t="s">
        <v>133</v>
      </c>
    </row>
    <row r="70" spans="1:9" ht="102" x14ac:dyDescent="0.25">
      <c r="A70" s="9" t="s">
        <v>65</v>
      </c>
      <c r="B70" s="9" t="s">
        <v>66</v>
      </c>
      <c r="C70" s="10" t="s">
        <v>64</v>
      </c>
      <c r="D70" s="11" t="s">
        <v>82</v>
      </c>
      <c r="E70" s="11" t="s">
        <v>68</v>
      </c>
      <c r="F70" s="12">
        <v>19000</v>
      </c>
      <c r="G70" s="12">
        <v>7000</v>
      </c>
      <c r="H70" s="1" t="s">
        <v>31</v>
      </c>
      <c r="I70" s="1" t="s">
        <v>55</v>
      </c>
    </row>
    <row r="71" spans="1:9" ht="63.75" x14ac:dyDescent="0.25">
      <c r="A71" s="9" t="s">
        <v>65</v>
      </c>
      <c r="B71" s="9" t="s">
        <v>66</v>
      </c>
      <c r="C71" s="13" t="s">
        <v>151</v>
      </c>
      <c r="D71" s="19" t="s">
        <v>190</v>
      </c>
      <c r="E71" s="20">
        <v>44140</v>
      </c>
      <c r="F71" s="14">
        <v>46990</v>
      </c>
      <c r="G71" s="14">
        <v>29800</v>
      </c>
      <c r="H71" s="18" t="s">
        <v>31</v>
      </c>
      <c r="I71" s="18" t="s">
        <v>55</v>
      </c>
    </row>
    <row r="72" spans="1:9" ht="63.75" x14ac:dyDescent="0.25">
      <c r="A72" s="9" t="s">
        <v>65</v>
      </c>
      <c r="B72" s="9" t="s">
        <v>66</v>
      </c>
      <c r="C72" s="13" t="s">
        <v>151</v>
      </c>
      <c r="D72" s="19" t="s">
        <v>173</v>
      </c>
      <c r="E72" s="20">
        <v>44140</v>
      </c>
      <c r="F72" s="14" t="e">
        <f>21360+[1]RelatorioPagamentoParceiroTrans!$G$58</f>
        <v>#REF!</v>
      </c>
      <c r="G72" s="14" t="e">
        <f>6660+[1]RelatorioPagamentoParceiroTrans!$G$58</f>
        <v>#REF!</v>
      </c>
      <c r="H72" s="18" t="s">
        <v>105</v>
      </c>
      <c r="I72" s="18" t="s">
        <v>134</v>
      </c>
    </row>
    <row r="73" spans="1:9" ht="102" x14ac:dyDescent="0.25">
      <c r="A73" s="9" t="s">
        <v>65</v>
      </c>
      <c r="B73" s="9" t="s">
        <v>66</v>
      </c>
      <c r="C73" s="10" t="s">
        <v>64</v>
      </c>
      <c r="D73" s="11" t="s">
        <v>84</v>
      </c>
      <c r="E73" s="11" t="s">
        <v>68</v>
      </c>
      <c r="F73" s="12">
        <v>12000</v>
      </c>
      <c r="G73" s="12">
        <v>6000</v>
      </c>
      <c r="H73" s="1" t="s">
        <v>32</v>
      </c>
      <c r="I73" s="1" t="s">
        <v>56</v>
      </c>
    </row>
    <row r="74" spans="1:9" ht="63.75" x14ac:dyDescent="0.25">
      <c r="A74" s="9" t="s">
        <v>65</v>
      </c>
      <c r="B74" s="9" t="s">
        <v>66</v>
      </c>
      <c r="C74" s="13" t="s">
        <v>151</v>
      </c>
      <c r="D74" s="19" t="s">
        <v>174</v>
      </c>
      <c r="E74" s="20">
        <v>44140</v>
      </c>
      <c r="F74" s="14">
        <v>80417.2</v>
      </c>
      <c r="G74" s="14">
        <v>42061.2</v>
      </c>
      <c r="H74" s="18" t="s">
        <v>32</v>
      </c>
      <c r="I74" s="18" t="s">
        <v>56</v>
      </c>
    </row>
    <row r="75" spans="1:9" ht="63.75" x14ac:dyDescent="0.25">
      <c r="A75" s="9" t="s">
        <v>65</v>
      </c>
      <c r="B75" s="9" t="s">
        <v>66</v>
      </c>
      <c r="C75" s="13" t="s">
        <v>151</v>
      </c>
      <c r="D75" s="19" t="s">
        <v>191</v>
      </c>
      <c r="E75" s="20">
        <v>44140</v>
      </c>
      <c r="F75" s="14">
        <v>11295</v>
      </c>
      <c r="G75" s="14">
        <v>8505</v>
      </c>
      <c r="H75" s="18" t="s">
        <v>113</v>
      </c>
      <c r="I75" s="18" t="s">
        <v>142</v>
      </c>
    </row>
    <row r="76" spans="1:9" ht="63.75" x14ac:dyDescent="0.25">
      <c r="A76" s="9" t="s">
        <v>65</v>
      </c>
      <c r="B76" s="9" t="s">
        <v>66</v>
      </c>
      <c r="C76" s="13" t="s">
        <v>151</v>
      </c>
      <c r="D76" s="19" t="s">
        <v>175</v>
      </c>
      <c r="E76" s="20">
        <v>44140</v>
      </c>
      <c r="F76" s="14">
        <v>9735</v>
      </c>
      <c r="G76" s="14">
        <v>5595</v>
      </c>
      <c r="H76" s="18" t="s">
        <v>106</v>
      </c>
      <c r="I76" s="18" t="s">
        <v>135</v>
      </c>
    </row>
    <row r="77" spans="1:9" ht="63.75" x14ac:dyDescent="0.25">
      <c r="A77" s="9" t="s">
        <v>65</v>
      </c>
      <c r="B77" s="9" t="s">
        <v>66</v>
      </c>
      <c r="C77" s="13" t="s">
        <v>151</v>
      </c>
      <c r="D77" s="19" t="s">
        <v>192</v>
      </c>
      <c r="E77" s="20">
        <v>44140</v>
      </c>
      <c r="F77" s="14">
        <v>9060</v>
      </c>
      <c r="G77" s="14">
        <v>6090</v>
      </c>
      <c r="H77" s="18" t="s">
        <v>114</v>
      </c>
      <c r="I77" s="18" t="s">
        <v>143</v>
      </c>
    </row>
    <row r="78" spans="1:9" ht="102" x14ac:dyDescent="0.25">
      <c r="A78" s="9" t="s">
        <v>65</v>
      </c>
      <c r="B78" s="9" t="s">
        <v>66</v>
      </c>
      <c r="C78" s="10" t="s">
        <v>64</v>
      </c>
      <c r="D78" s="11" t="s">
        <v>219</v>
      </c>
      <c r="E78" s="11" t="s">
        <v>86</v>
      </c>
      <c r="F78" s="12">
        <v>6000</v>
      </c>
      <c r="G78" s="12">
        <v>0</v>
      </c>
      <c r="H78" s="1" t="s">
        <v>115</v>
      </c>
      <c r="I78" s="1" t="s">
        <v>144</v>
      </c>
    </row>
    <row r="79" spans="1:9" ht="63.75" x14ac:dyDescent="0.25">
      <c r="A79" s="9" t="s">
        <v>65</v>
      </c>
      <c r="B79" s="9" t="s">
        <v>66</v>
      </c>
      <c r="C79" s="13" t="s">
        <v>151</v>
      </c>
      <c r="D79" s="19" t="s">
        <v>193</v>
      </c>
      <c r="E79" s="20">
        <v>44140</v>
      </c>
      <c r="F79" s="14">
        <v>37577.5</v>
      </c>
      <c r="G79" s="14">
        <v>29117.5</v>
      </c>
      <c r="H79" s="18" t="s">
        <v>115</v>
      </c>
      <c r="I79" s="18" t="s">
        <v>144</v>
      </c>
    </row>
    <row r="80" spans="1:9" ht="102" x14ac:dyDescent="0.25">
      <c r="A80" s="9" t="s">
        <v>65</v>
      </c>
      <c r="B80" s="9" t="s">
        <v>66</v>
      </c>
      <c r="C80" s="10" t="s">
        <v>64</v>
      </c>
      <c r="D80" s="11" t="s">
        <v>85</v>
      </c>
      <c r="E80" s="11" t="s">
        <v>86</v>
      </c>
      <c r="F80" s="12">
        <v>12000</v>
      </c>
      <c r="G80" s="12">
        <v>6000</v>
      </c>
      <c r="H80" s="1" t="s">
        <v>33</v>
      </c>
      <c r="I80" s="1" t="s">
        <v>57</v>
      </c>
    </row>
    <row r="81" spans="1:9" ht="63.75" x14ac:dyDescent="0.25">
      <c r="A81" s="9" t="s">
        <v>65</v>
      </c>
      <c r="B81" s="9" t="s">
        <v>66</v>
      </c>
      <c r="C81" s="13" t="s">
        <v>151</v>
      </c>
      <c r="D81" s="19" t="s">
        <v>176</v>
      </c>
      <c r="E81" s="20">
        <v>44140</v>
      </c>
      <c r="F81" s="14">
        <v>65473</v>
      </c>
      <c r="G81" s="14">
        <v>27420</v>
      </c>
      <c r="H81" s="18" t="s">
        <v>33</v>
      </c>
      <c r="I81" s="18" t="s">
        <v>57</v>
      </c>
    </row>
    <row r="82" spans="1:9" ht="102" x14ac:dyDescent="0.25">
      <c r="A82" s="9" t="s">
        <v>65</v>
      </c>
      <c r="B82" s="9" t="s">
        <v>66</v>
      </c>
      <c r="C82" s="10" t="s">
        <v>64</v>
      </c>
      <c r="D82" s="11" t="s">
        <v>278</v>
      </c>
      <c r="E82" s="11" t="s">
        <v>86</v>
      </c>
      <c r="F82" s="12">
        <v>6000</v>
      </c>
      <c r="G82" s="12">
        <v>6000</v>
      </c>
      <c r="H82" s="1" t="s">
        <v>230</v>
      </c>
      <c r="I82" s="1" t="s">
        <v>231</v>
      </c>
    </row>
    <row r="83" spans="1:9" ht="63.75" x14ac:dyDescent="0.25">
      <c r="A83" s="9" t="s">
        <v>65</v>
      </c>
      <c r="B83" s="9" t="s">
        <v>66</v>
      </c>
      <c r="C83" s="13" t="s">
        <v>151</v>
      </c>
      <c r="D83" s="19" t="s">
        <v>229</v>
      </c>
      <c r="E83" s="20">
        <v>44140</v>
      </c>
      <c r="F83" s="14">
        <v>25181.54</v>
      </c>
      <c r="G83" s="14">
        <v>14200</v>
      </c>
      <c r="H83" s="18" t="s">
        <v>230</v>
      </c>
      <c r="I83" s="18" t="s">
        <v>231</v>
      </c>
    </row>
    <row r="84" spans="1:9" ht="102" x14ac:dyDescent="0.25">
      <c r="A84" s="9" t="s">
        <v>65</v>
      </c>
      <c r="B84" s="9" t="s">
        <v>66</v>
      </c>
      <c r="C84" s="10" t="s">
        <v>64</v>
      </c>
      <c r="D84" s="11" t="s">
        <v>87</v>
      </c>
      <c r="E84" s="11" t="s">
        <v>86</v>
      </c>
      <c r="F84" s="12">
        <v>6000</v>
      </c>
      <c r="G84" s="12">
        <v>0</v>
      </c>
      <c r="H84" s="1" t="s">
        <v>34</v>
      </c>
      <c r="I84" s="1" t="s">
        <v>58</v>
      </c>
    </row>
    <row r="85" spans="1:9" ht="63.75" x14ac:dyDescent="0.25">
      <c r="A85" s="9" t="s">
        <v>65</v>
      </c>
      <c r="B85" s="9" t="s">
        <v>66</v>
      </c>
      <c r="C85" s="13" t="s">
        <v>151</v>
      </c>
      <c r="D85" s="19" t="s">
        <v>194</v>
      </c>
      <c r="E85" s="20">
        <v>44140</v>
      </c>
      <c r="F85" s="14">
        <v>31710</v>
      </c>
      <c r="G85" s="14">
        <v>22522.5</v>
      </c>
      <c r="H85" s="18" t="s">
        <v>34</v>
      </c>
      <c r="I85" s="18" t="s">
        <v>58</v>
      </c>
    </row>
    <row r="86" spans="1:9" ht="102" x14ac:dyDescent="0.25">
      <c r="A86" s="9" t="s">
        <v>65</v>
      </c>
      <c r="B86" s="9" t="s">
        <v>66</v>
      </c>
      <c r="C86" s="10" t="s">
        <v>64</v>
      </c>
      <c r="D86" s="11" t="s">
        <v>88</v>
      </c>
      <c r="E86" s="11" t="s">
        <v>86</v>
      </c>
      <c r="F86" s="12">
        <v>4500</v>
      </c>
      <c r="G86" s="12">
        <v>0</v>
      </c>
      <c r="H86" s="1" t="s">
        <v>35</v>
      </c>
      <c r="I86" s="1" t="s">
        <v>59</v>
      </c>
    </row>
    <row r="87" spans="1:9" ht="63.75" x14ac:dyDescent="0.25">
      <c r="A87" s="9" t="s">
        <v>65</v>
      </c>
      <c r="B87" s="9" t="s">
        <v>66</v>
      </c>
      <c r="C87" s="13" t="s">
        <v>151</v>
      </c>
      <c r="D87" s="19" t="s">
        <v>177</v>
      </c>
      <c r="E87" s="20">
        <v>44140</v>
      </c>
      <c r="F87" s="14">
        <v>24210</v>
      </c>
      <c r="G87" s="14">
        <v>12780</v>
      </c>
      <c r="H87" s="18" t="s">
        <v>35</v>
      </c>
      <c r="I87" s="18" t="s">
        <v>59</v>
      </c>
    </row>
    <row r="88" spans="1:9" ht="63.75" x14ac:dyDescent="0.25">
      <c r="A88" s="9" t="s">
        <v>65</v>
      </c>
      <c r="B88" s="9" t="s">
        <v>66</v>
      </c>
      <c r="C88" s="13" t="s">
        <v>151</v>
      </c>
      <c r="D88" s="19" t="s">
        <v>195</v>
      </c>
      <c r="E88" s="20">
        <v>44140</v>
      </c>
      <c r="F88" s="14" t="e">
        <f>13230+[1]RelatorioPagamentoParceiroTrans!$G$59</f>
        <v>#REF!</v>
      </c>
      <c r="G88" s="14" t="e">
        <f>4935+[1]RelatorioPagamentoParceiroTrans!$G$59</f>
        <v>#REF!</v>
      </c>
      <c r="H88" s="18" t="s">
        <v>116</v>
      </c>
      <c r="I88" s="18" t="s">
        <v>145</v>
      </c>
    </row>
    <row r="89" spans="1:9" ht="102" x14ac:dyDescent="0.25">
      <c r="A89" s="9" t="s">
        <v>65</v>
      </c>
      <c r="B89" s="9" t="s">
        <v>66</v>
      </c>
      <c r="C89" s="10" t="s">
        <v>64</v>
      </c>
      <c r="D89" s="11" t="s">
        <v>279</v>
      </c>
      <c r="E89" s="11" t="s">
        <v>86</v>
      </c>
      <c r="F89" s="12">
        <v>6000</v>
      </c>
      <c r="G89" s="12">
        <v>6000</v>
      </c>
      <c r="H89" s="1" t="s">
        <v>107</v>
      </c>
      <c r="I89" s="1" t="s">
        <v>136</v>
      </c>
    </row>
    <row r="90" spans="1:9" ht="63.75" x14ac:dyDescent="0.25">
      <c r="A90" s="9" t="s">
        <v>65</v>
      </c>
      <c r="B90" s="9" t="s">
        <v>66</v>
      </c>
      <c r="C90" s="13" t="s">
        <v>151</v>
      </c>
      <c r="D90" s="19" t="s">
        <v>178</v>
      </c>
      <c r="E90" s="20">
        <v>44140</v>
      </c>
      <c r="F90" s="14">
        <v>27540</v>
      </c>
      <c r="G90" s="14">
        <v>12795</v>
      </c>
      <c r="H90" s="18" t="s">
        <v>107</v>
      </c>
      <c r="I90" s="18" t="s">
        <v>136</v>
      </c>
    </row>
    <row r="91" spans="1:9" ht="63.75" x14ac:dyDescent="0.25">
      <c r="A91" s="9" t="s">
        <v>65</v>
      </c>
      <c r="B91" s="9" t="s">
        <v>66</v>
      </c>
      <c r="C91" s="13" t="s">
        <v>151</v>
      </c>
      <c r="D91" s="19" t="s">
        <v>196</v>
      </c>
      <c r="E91" s="20">
        <v>44141</v>
      </c>
      <c r="F91" s="14">
        <v>21600</v>
      </c>
      <c r="G91" s="14">
        <v>11250</v>
      </c>
      <c r="H91" s="18" t="s">
        <v>117</v>
      </c>
      <c r="I91" s="18" t="s">
        <v>146</v>
      </c>
    </row>
    <row r="92" spans="1:9" ht="102" x14ac:dyDescent="0.25">
      <c r="A92" s="9" t="s">
        <v>65</v>
      </c>
      <c r="B92" s="9" t="s">
        <v>66</v>
      </c>
      <c r="C92" s="10" t="s">
        <v>64</v>
      </c>
      <c r="D92" s="11" t="s">
        <v>255</v>
      </c>
      <c r="E92" s="11" t="s">
        <v>86</v>
      </c>
      <c r="F92" s="12">
        <v>10500</v>
      </c>
      <c r="G92" s="12">
        <v>4500</v>
      </c>
      <c r="H92" s="1" t="s">
        <v>232</v>
      </c>
      <c r="I92" s="1" t="s">
        <v>233</v>
      </c>
    </row>
    <row r="93" spans="1:9" ht="63.75" x14ac:dyDescent="0.25">
      <c r="A93" s="9" t="s">
        <v>65</v>
      </c>
      <c r="B93" s="9" t="s">
        <v>66</v>
      </c>
      <c r="C93" s="13" t="s">
        <v>151</v>
      </c>
      <c r="D93" s="19" t="s">
        <v>234</v>
      </c>
      <c r="E93" s="20">
        <v>44141</v>
      </c>
      <c r="F93" s="14" t="e">
        <f>5100+[1]RelatorioPagamentoParceiroTrans!$G$60</f>
        <v>#REF!</v>
      </c>
      <c r="G93" s="14" t="e">
        <f>1920+[1]RelatorioPagamentoParceiroTrans!$G$60</f>
        <v>#REF!</v>
      </c>
      <c r="H93" s="18" t="s">
        <v>232</v>
      </c>
      <c r="I93" s="18" t="s">
        <v>233</v>
      </c>
    </row>
    <row r="94" spans="1:9" ht="63.75" x14ac:dyDescent="0.25">
      <c r="A94" s="9" t="s">
        <v>65</v>
      </c>
      <c r="B94" s="9" t="s">
        <v>66</v>
      </c>
      <c r="C94" s="13" t="s">
        <v>151</v>
      </c>
      <c r="D94" s="19" t="s">
        <v>197</v>
      </c>
      <c r="E94" s="20">
        <v>44141</v>
      </c>
      <c r="F94" s="14">
        <v>6240</v>
      </c>
      <c r="G94" s="14">
        <v>1110</v>
      </c>
      <c r="H94" s="18" t="s">
        <v>118</v>
      </c>
      <c r="I94" s="18" t="s">
        <v>147</v>
      </c>
    </row>
    <row r="95" spans="1:9" ht="102" x14ac:dyDescent="0.25">
      <c r="A95" s="9" t="s">
        <v>65</v>
      </c>
      <c r="B95" s="9" t="s">
        <v>66</v>
      </c>
      <c r="C95" s="10" t="s">
        <v>64</v>
      </c>
      <c r="D95" s="11" t="s">
        <v>89</v>
      </c>
      <c r="E95" s="11" t="s">
        <v>86</v>
      </c>
      <c r="F95" s="12">
        <v>12000</v>
      </c>
      <c r="G95" s="12">
        <v>6000</v>
      </c>
      <c r="H95" s="1" t="s">
        <v>36</v>
      </c>
      <c r="I95" s="1" t="s">
        <v>60</v>
      </c>
    </row>
    <row r="96" spans="1:9" ht="63.75" x14ac:dyDescent="0.25">
      <c r="A96" s="9" t="s">
        <v>65</v>
      </c>
      <c r="B96" s="9" t="s">
        <v>66</v>
      </c>
      <c r="C96" s="13" t="s">
        <v>151</v>
      </c>
      <c r="D96" s="19" t="s">
        <v>198</v>
      </c>
      <c r="E96" s="20">
        <v>44141</v>
      </c>
      <c r="F96" s="14">
        <v>31155</v>
      </c>
      <c r="G96" s="14">
        <v>23985</v>
      </c>
      <c r="H96" s="18" t="s">
        <v>36</v>
      </c>
      <c r="I96" s="18" t="s">
        <v>60</v>
      </c>
    </row>
    <row r="97" spans="1:9" ht="63.75" x14ac:dyDescent="0.25">
      <c r="A97" s="9" t="s">
        <v>65</v>
      </c>
      <c r="B97" s="9" t="s">
        <v>66</v>
      </c>
      <c r="C97" s="13" t="s">
        <v>151</v>
      </c>
      <c r="D97" s="19" t="s">
        <v>235</v>
      </c>
      <c r="E97" s="20">
        <v>44141</v>
      </c>
      <c r="F97" s="14">
        <v>24990</v>
      </c>
      <c r="G97" s="14">
        <v>19140</v>
      </c>
      <c r="H97" s="18" t="s">
        <v>236</v>
      </c>
      <c r="I97" s="18" t="s">
        <v>237</v>
      </c>
    </row>
    <row r="98" spans="1:9" ht="63.75" x14ac:dyDescent="0.25">
      <c r="A98" s="9" t="s">
        <v>65</v>
      </c>
      <c r="B98" s="9" t="s">
        <v>66</v>
      </c>
      <c r="C98" s="13" t="s">
        <v>151</v>
      </c>
      <c r="D98" s="19" t="s">
        <v>179</v>
      </c>
      <c r="E98" s="20">
        <v>44141</v>
      </c>
      <c r="F98" s="14" t="e">
        <f>7200+[1]RelatorioPagamentoParceiroTrans!$G$61</f>
        <v>#REF!</v>
      </c>
      <c r="G98" s="14" t="e">
        <f>3060+[1]RelatorioPagamentoParceiroTrans!$G$61</f>
        <v>#REF!</v>
      </c>
      <c r="H98" s="18" t="s">
        <v>108</v>
      </c>
      <c r="I98" s="18" t="s">
        <v>137</v>
      </c>
    </row>
    <row r="99" spans="1:9" ht="102" x14ac:dyDescent="0.25">
      <c r="A99" s="9" t="s">
        <v>65</v>
      </c>
      <c r="B99" s="9" t="s">
        <v>66</v>
      </c>
      <c r="C99" s="10" t="s">
        <v>64</v>
      </c>
      <c r="D99" s="11" t="s">
        <v>256</v>
      </c>
      <c r="E99" s="11" t="s">
        <v>86</v>
      </c>
      <c r="F99" s="12">
        <v>12000</v>
      </c>
      <c r="G99" s="12">
        <v>6000</v>
      </c>
      <c r="H99" s="1" t="s">
        <v>109</v>
      </c>
      <c r="I99" s="1" t="s">
        <v>138</v>
      </c>
    </row>
    <row r="100" spans="1:9" ht="63.75" x14ac:dyDescent="0.25">
      <c r="A100" s="9" t="s">
        <v>65</v>
      </c>
      <c r="B100" s="9" t="s">
        <v>66</v>
      </c>
      <c r="C100" s="13" t="s">
        <v>151</v>
      </c>
      <c r="D100" s="19" t="s">
        <v>180</v>
      </c>
      <c r="E100" s="20">
        <v>44141</v>
      </c>
      <c r="F100" s="14">
        <v>30825</v>
      </c>
      <c r="G100" s="14">
        <v>11407.5</v>
      </c>
      <c r="H100" s="18" t="s">
        <v>109</v>
      </c>
      <c r="I100" s="18" t="s">
        <v>138</v>
      </c>
    </row>
    <row r="101" spans="1:9" ht="102" x14ac:dyDescent="0.25">
      <c r="A101" s="9" t="s">
        <v>65</v>
      </c>
      <c r="B101" s="9" t="s">
        <v>66</v>
      </c>
      <c r="C101" s="10" t="s">
        <v>64</v>
      </c>
      <c r="D101" s="11" t="s">
        <v>257</v>
      </c>
      <c r="E101" s="11" t="s">
        <v>86</v>
      </c>
      <c r="F101" s="12">
        <v>12000</v>
      </c>
      <c r="G101" s="12">
        <v>6000</v>
      </c>
      <c r="H101" s="1" t="s">
        <v>119</v>
      </c>
      <c r="I101" s="1" t="s">
        <v>148</v>
      </c>
    </row>
    <row r="102" spans="1:9" ht="63.75" x14ac:dyDescent="0.25">
      <c r="A102" s="9" t="s">
        <v>65</v>
      </c>
      <c r="B102" s="9" t="s">
        <v>66</v>
      </c>
      <c r="C102" s="13" t="s">
        <v>151</v>
      </c>
      <c r="D102" s="19" t="s">
        <v>199</v>
      </c>
      <c r="E102" s="20">
        <v>44141</v>
      </c>
      <c r="F102" s="14">
        <v>18495</v>
      </c>
      <c r="G102" s="14">
        <v>10500</v>
      </c>
      <c r="H102" s="18" t="s">
        <v>119</v>
      </c>
      <c r="I102" s="18" t="s">
        <v>148</v>
      </c>
    </row>
    <row r="103" spans="1:9" ht="102" x14ac:dyDescent="0.25">
      <c r="A103" s="9" t="s">
        <v>65</v>
      </c>
      <c r="B103" s="9" t="s">
        <v>66</v>
      </c>
      <c r="C103" s="10" t="s">
        <v>64</v>
      </c>
      <c r="D103" s="11" t="s">
        <v>220</v>
      </c>
      <c r="E103" s="11" t="s">
        <v>86</v>
      </c>
      <c r="F103" s="12">
        <v>13500</v>
      </c>
      <c r="G103" s="12">
        <v>4500</v>
      </c>
      <c r="H103" s="1" t="s">
        <v>110</v>
      </c>
      <c r="I103" s="1" t="s">
        <v>139</v>
      </c>
    </row>
    <row r="104" spans="1:9" ht="63.75" x14ac:dyDescent="0.25">
      <c r="A104" s="9" t="s">
        <v>65</v>
      </c>
      <c r="B104" s="9" t="s">
        <v>66</v>
      </c>
      <c r="C104" s="13" t="s">
        <v>151</v>
      </c>
      <c r="D104" s="19" t="s">
        <v>181</v>
      </c>
      <c r="E104" s="20">
        <v>44141</v>
      </c>
      <c r="F104" s="14">
        <v>24510</v>
      </c>
      <c r="G104" s="14">
        <v>13395</v>
      </c>
      <c r="H104" s="18" t="s">
        <v>110</v>
      </c>
      <c r="I104" s="18" t="s">
        <v>139</v>
      </c>
    </row>
    <row r="105" spans="1:9" ht="102" x14ac:dyDescent="0.25">
      <c r="A105" s="9" t="s">
        <v>65</v>
      </c>
      <c r="B105" s="9" t="s">
        <v>66</v>
      </c>
      <c r="C105" s="10" t="s">
        <v>64</v>
      </c>
      <c r="D105" s="11" t="s">
        <v>258</v>
      </c>
      <c r="E105" s="11" t="s">
        <v>86</v>
      </c>
      <c r="F105" s="12">
        <v>9000</v>
      </c>
      <c r="G105" s="12">
        <v>4500</v>
      </c>
      <c r="H105" s="1" t="s">
        <v>111</v>
      </c>
      <c r="I105" s="1" t="s">
        <v>140</v>
      </c>
    </row>
    <row r="106" spans="1:9" ht="63.75" x14ac:dyDescent="0.25">
      <c r="A106" s="9" t="s">
        <v>65</v>
      </c>
      <c r="B106" s="9" t="s">
        <v>66</v>
      </c>
      <c r="C106" s="13" t="s">
        <v>151</v>
      </c>
      <c r="D106" s="19" t="s">
        <v>182</v>
      </c>
      <c r="E106" s="20">
        <v>44141</v>
      </c>
      <c r="F106" s="14">
        <v>29632.5</v>
      </c>
      <c r="G106" s="14">
        <v>15045</v>
      </c>
      <c r="H106" s="18" t="s">
        <v>111</v>
      </c>
      <c r="I106" s="18" t="s">
        <v>140</v>
      </c>
    </row>
    <row r="107" spans="1:9" ht="102" x14ac:dyDescent="0.25">
      <c r="A107" s="9" t="s">
        <v>65</v>
      </c>
      <c r="B107" s="9" t="s">
        <v>66</v>
      </c>
      <c r="C107" s="10" t="s">
        <v>64</v>
      </c>
      <c r="D107" s="11" t="s">
        <v>90</v>
      </c>
      <c r="E107" s="11" t="s">
        <v>86</v>
      </c>
      <c r="F107" s="12">
        <v>6000</v>
      </c>
      <c r="G107" s="12">
        <v>0</v>
      </c>
      <c r="H107" s="1" t="s">
        <v>37</v>
      </c>
      <c r="I107" s="1" t="s">
        <v>61</v>
      </c>
    </row>
    <row r="108" spans="1:9" ht="63.75" x14ac:dyDescent="0.25">
      <c r="A108" s="9" t="s">
        <v>65</v>
      </c>
      <c r="B108" s="9" t="s">
        <v>66</v>
      </c>
      <c r="C108" s="13" t="s">
        <v>151</v>
      </c>
      <c r="D108" s="19" t="s">
        <v>183</v>
      </c>
      <c r="E108" s="20">
        <v>44141</v>
      </c>
      <c r="F108" s="14">
        <v>43549.87</v>
      </c>
      <c r="G108" s="14">
        <v>17932.5</v>
      </c>
      <c r="H108" s="18" t="s">
        <v>37</v>
      </c>
      <c r="I108" s="18" t="s">
        <v>61</v>
      </c>
    </row>
    <row r="109" spans="1:9" ht="63.75" x14ac:dyDescent="0.25">
      <c r="A109" s="9" t="s">
        <v>65</v>
      </c>
      <c r="B109" s="9" t="s">
        <v>66</v>
      </c>
      <c r="C109" s="13" t="s">
        <v>151</v>
      </c>
      <c r="D109" s="19" t="s">
        <v>238</v>
      </c>
      <c r="E109" s="20">
        <v>44141</v>
      </c>
      <c r="F109" s="14">
        <v>4155</v>
      </c>
      <c r="G109" s="14">
        <v>3075</v>
      </c>
      <c r="H109" s="18" t="s">
        <v>239</v>
      </c>
      <c r="I109" s="18" t="s">
        <v>240</v>
      </c>
    </row>
    <row r="110" spans="1:9" ht="102" x14ac:dyDescent="0.25">
      <c r="A110" s="9" t="s">
        <v>65</v>
      </c>
      <c r="B110" s="9" t="s">
        <v>66</v>
      </c>
      <c r="C110" s="10" t="s">
        <v>64</v>
      </c>
      <c r="D110" s="11" t="s">
        <v>91</v>
      </c>
      <c r="E110" s="11" t="s">
        <v>86</v>
      </c>
      <c r="F110" s="12">
        <v>13000</v>
      </c>
      <c r="G110" s="12">
        <v>7000</v>
      </c>
      <c r="H110" s="1" t="s">
        <v>38</v>
      </c>
      <c r="I110" s="1" t="s">
        <v>62</v>
      </c>
    </row>
    <row r="111" spans="1:9" ht="63.75" x14ac:dyDescent="0.25">
      <c r="A111" s="9" t="s">
        <v>65</v>
      </c>
      <c r="B111" s="9" t="s">
        <v>66</v>
      </c>
      <c r="C111" s="13" t="s">
        <v>151</v>
      </c>
      <c r="D111" s="19" t="s">
        <v>184</v>
      </c>
      <c r="E111" s="20">
        <v>44141</v>
      </c>
      <c r="F111" s="14">
        <v>65745</v>
      </c>
      <c r="G111" s="14">
        <v>34350</v>
      </c>
      <c r="H111" s="18" t="s">
        <v>38</v>
      </c>
      <c r="I111" s="18" t="s">
        <v>62</v>
      </c>
    </row>
    <row r="112" spans="1:9" ht="63.75" x14ac:dyDescent="0.25">
      <c r="A112" s="9" t="s">
        <v>65</v>
      </c>
      <c r="B112" s="9" t="s">
        <v>66</v>
      </c>
      <c r="C112" s="13" t="s">
        <v>151</v>
      </c>
      <c r="D112" s="19" t="s">
        <v>283</v>
      </c>
      <c r="E112" s="20">
        <v>44141</v>
      </c>
      <c r="F112" s="14">
        <v>3045</v>
      </c>
      <c r="G112" s="14">
        <v>3045</v>
      </c>
      <c r="H112" s="18" t="s">
        <v>281</v>
      </c>
      <c r="I112" s="18" t="s">
        <v>282</v>
      </c>
    </row>
    <row r="113" spans="1:9" ht="102" x14ac:dyDescent="0.25">
      <c r="A113" s="9" t="s">
        <v>65</v>
      </c>
      <c r="B113" s="9" t="s">
        <v>66</v>
      </c>
      <c r="C113" s="10" t="s">
        <v>64</v>
      </c>
      <c r="D113" s="11" t="s">
        <v>259</v>
      </c>
      <c r="E113" s="11" t="s">
        <v>86</v>
      </c>
      <c r="F113" s="12">
        <v>9000</v>
      </c>
      <c r="G113" s="12">
        <v>4500</v>
      </c>
      <c r="H113" s="1" t="s">
        <v>242</v>
      </c>
      <c r="I113" s="1" t="s">
        <v>243</v>
      </c>
    </row>
    <row r="114" spans="1:9" ht="63.75" x14ac:dyDescent="0.25">
      <c r="A114" s="9" t="s">
        <v>65</v>
      </c>
      <c r="B114" s="9" t="s">
        <v>66</v>
      </c>
      <c r="C114" s="13" t="s">
        <v>151</v>
      </c>
      <c r="D114" s="19" t="s">
        <v>241</v>
      </c>
      <c r="E114" s="20">
        <v>44141</v>
      </c>
      <c r="F114" s="14">
        <v>31365</v>
      </c>
      <c r="G114" s="14">
        <v>12615</v>
      </c>
      <c r="H114" s="18" t="s">
        <v>242</v>
      </c>
      <c r="I114" s="18" t="s">
        <v>243</v>
      </c>
    </row>
    <row r="115" spans="1:9" ht="102" x14ac:dyDescent="0.25">
      <c r="A115" s="9" t="s">
        <v>65</v>
      </c>
      <c r="B115" s="9" t="s">
        <v>66</v>
      </c>
      <c r="C115" s="10" t="s">
        <v>64</v>
      </c>
      <c r="D115" s="11" t="s">
        <v>92</v>
      </c>
      <c r="E115" s="11" t="s">
        <v>86</v>
      </c>
      <c r="F115" s="12">
        <v>13000</v>
      </c>
      <c r="G115" s="12">
        <v>7000</v>
      </c>
      <c r="H115" s="1" t="s">
        <v>39</v>
      </c>
      <c r="I115" s="1" t="s">
        <v>63</v>
      </c>
    </row>
    <row r="116" spans="1:9" ht="63.75" x14ac:dyDescent="0.25">
      <c r="A116" s="9" t="s">
        <v>65</v>
      </c>
      <c r="B116" s="9" t="s">
        <v>66</v>
      </c>
      <c r="C116" s="13" t="s">
        <v>151</v>
      </c>
      <c r="D116" s="19" t="s">
        <v>244</v>
      </c>
      <c r="E116" s="20">
        <v>44141</v>
      </c>
      <c r="F116" s="14">
        <v>13560</v>
      </c>
      <c r="G116" s="14">
        <v>10320</v>
      </c>
      <c r="H116" s="18" t="s">
        <v>39</v>
      </c>
      <c r="I116" s="18" t="s">
        <v>63</v>
      </c>
    </row>
    <row r="117" spans="1:9" ht="102" x14ac:dyDescent="0.25">
      <c r="A117" s="9" t="s">
        <v>65</v>
      </c>
      <c r="B117" s="9" t="s">
        <v>66</v>
      </c>
      <c r="C117" s="10" t="s">
        <v>64</v>
      </c>
      <c r="D117" s="11" t="s">
        <v>221</v>
      </c>
      <c r="E117" s="11" t="s">
        <v>86</v>
      </c>
      <c r="F117" s="12">
        <v>12000</v>
      </c>
      <c r="G117" s="12">
        <v>6000</v>
      </c>
      <c r="H117" s="1" t="s">
        <v>120</v>
      </c>
      <c r="I117" s="1" t="s">
        <v>149</v>
      </c>
    </row>
    <row r="118" spans="1:9" ht="63.75" x14ac:dyDescent="0.25">
      <c r="A118" s="9" t="s">
        <v>65</v>
      </c>
      <c r="B118" s="9" t="s">
        <v>66</v>
      </c>
      <c r="C118" s="13" t="s">
        <v>273</v>
      </c>
      <c r="D118" s="19" t="s">
        <v>200</v>
      </c>
      <c r="E118" s="20">
        <v>44141</v>
      </c>
      <c r="F118" s="14">
        <v>54480</v>
      </c>
      <c r="G118" s="14">
        <v>18030</v>
      </c>
      <c r="H118" s="18" t="s">
        <v>120</v>
      </c>
      <c r="I118" s="18" t="s">
        <v>149</v>
      </c>
    </row>
    <row r="119" spans="1:9" ht="63.75" x14ac:dyDescent="0.25">
      <c r="A119" s="9" t="s">
        <v>65</v>
      </c>
      <c r="B119" s="9" t="s">
        <v>66</v>
      </c>
      <c r="C119" s="13" t="s">
        <v>151</v>
      </c>
      <c r="D119" s="19" t="s">
        <v>201</v>
      </c>
      <c r="E119" s="20">
        <v>44141</v>
      </c>
      <c r="F119" s="14">
        <v>1065</v>
      </c>
      <c r="G119" s="14">
        <v>0</v>
      </c>
      <c r="H119" s="18" t="s">
        <v>121</v>
      </c>
      <c r="I119" s="18" t="s">
        <v>150</v>
      </c>
    </row>
  </sheetData>
  <autoFilter ref="A6:I119" xr:uid="{08B6C25B-95A5-41E1-A729-9C31C8D14CE6}"/>
  <pageMargins left="0.511811024" right="0.511811024" top="0.78740157499999996" bottom="0.78740157499999996" header="0.31496062000000002" footer="0.31496062000000002"/>
  <pageSetup paperSize="9" scale="5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E53A0-E291-4898-A3AD-BF428506E596}">
  <sheetPr>
    <pageSetUpPr fitToPage="1"/>
  </sheetPr>
  <dimension ref="A1:I124"/>
  <sheetViews>
    <sheetView view="pageBreakPreview" zoomScaleNormal="100" zoomScaleSheetLayoutView="100" workbookViewId="0">
      <pane ySplit="6" topLeftCell="A7" activePane="bottomLeft" state="frozen"/>
      <selection pane="bottomLeft" activeCell="C10" sqref="C10"/>
    </sheetView>
  </sheetViews>
  <sheetFormatPr defaultRowHeight="12.75" x14ac:dyDescent="0.25"/>
  <cols>
    <col min="1" max="1" width="16.7109375" style="3" customWidth="1"/>
    <col min="2" max="2" width="16.28515625" style="3" customWidth="1"/>
    <col min="3" max="3" width="59.42578125" style="3" customWidth="1"/>
    <col min="4" max="5" width="15.85546875" style="15" customWidth="1"/>
    <col min="6" max="7" width="17" style="4" customWidth="1"/>
    <col min="8" max="8" width="57.85546875" style="15" bestFit="1" customWidth="1"/>
    <col min="9" max="9" width="21.140625" style="17" customWidth="1"/>
    <col min="10" max="16384" width="9.140625" style="3"/>
  </cols>
  <sheetData>
    <row r="1" spans="1:9" x14ac:dyDescent="0.25">
      <c r="A1" s="2" t="s">
        <v>10</v>
      </c>
    </row>
    <row r="2" spans="1:9" x14ac:dyDescent="0.25">
      <c r="A2" s="2" t="s">
        <v>0</v>
      </c>
    </row>
    <row r="3" spans="1:9" x14ac:dyDescent="0.25">
      <c r="A3" s="2" t="s">
        <v>292</v>
      </c>
    </row>
    <row r="4" spans="1:9" x14ac:dyDescent="0.25">
      <c r="A4" s="5" t="s">
        <v>275</v>
      </c>
    </row>
    <row r="5" spans="1:9" x14ac:dyDescent="0.25">
      <c r="A5" s="5"/>
    </row>
    <row r="6" spans="1:9" ht="63.75" x14ac:dyDescent="0.25">
      <c r="A6" s="6" t="s">
        <v>8</v>
      </c>
      <c r="B6" s="6" t="s">
        <v>9</v>
      </c>
      <c r="C6" s="6" t="s">
        <v>1</v>
      </c>
      <c r="D6" s="6" t="s">
        <v>2</v>
      </c>
      <c r="E6" s="6" t="s">
        <v>3</v>
      </c>
      <c r="F6" s="7" t="s">
        <v>4</v>
      </c>
      <c r="G6" s="7" t="s">
        <v>285</v>
      </c>
      <c r="H6" s="6" t="s">
        <v>5</v>
      </c>
      <c r="I6" s="8" t="s">
        <v>6</v>
      </c>
    </row>
    <row r="7" spans="1:9" ht="63.75" x14ac:dyDescent="0.25">
      <c r="A7" s="9" t="s">
        <v>65</v>
      </c>
      <c r="B7" s="9" t="s">
        <v>66</v>
      </c>
      <c r="C7" s="13" t="s">
        <v>151</v>
      </c>
      <c r="D7" s="19" t="s">
        <v>152</v>
      </c>
      <c r="E7" s="20">
        <v>44151</v>
      </c>
      <c r="F7" s="14">
        <v>240030</v>
      </c>
      <c r="G7" s="14">
        <v>85065</v>
      </c>
      <c r="H7" s="16" t="s">
        <v>93</v>
      </c>
      <c r="I7" s="1" t="s">
        <v>122</v>
      </c>
    </row>
    <row r="8" spans="1:9" ht="63.75" x14ac:dyDescent="0.25">
      <c r="A8" s="9" t="s">
        <v>65</v>
      </c>
      <c r="B8" s="9" t="s">
        <v>66</v>
      </c>
      <c r="C8" s="13" t="s">
        <v>151</v>
      </c>
      <c r="D8" s="19" t="s">
        <v>153</v>
      </c>
      <c r="E8" s="20">
        <v>44139</v>
      </c>
      <c r="F8" s="14">
        <v>41340</v>
      </c>
      <c r="G8" s="14">
        <v>14025</v>
      </c>
      <c r="H8" s="18" t="s">
        <v>94</v>
      </c>
      <c r="I8" s="18" t="s">
        <v>123</v>
      </c>
    </row>
    <row r="9" spans="1:9" ht="102" x14ac:dyDescent="0.25">
      <c r="A9" s="9" t="s">
        <v>65</v>
      </c>
      <c r="B9" s="9" t="s">
        <v>66</v>
      </c>
      <c r="C9" s="10" t="s">
        <v>64</v>
      </c>
      <c r="D9" s="11" t="s">
        <v>207</v>
      </c>
      <c r="E9" s="11" t="s">
        <v>12</v>
      </c>
      <c r="F9" s="14">
        <v>24000</v>
      </c>
      <c r="G9" s="12">
        <v>6000</v>
      </c>
      <c r="H9" s="1" t="s">
        <v>95</v>
      </c>
      <c r="I9" s="1" t="s">
        <v>124</v>
      </c>
    </row>
    <row r="10" spans="1:9" ht="63.75" x14ac:dyDescent="0.25">
      <c r="A10" s="9" t="s">
        <v>65</v>
      </c>
      <c r="B10" s="9" t="s">
        <v>66</v>
      </c>
      <c r="C10" s="13" t="s">
        <v>151</v>
      </c>
      <c r="D10" s="19" t="s">
        <v>156</v>
      </c>
      <c r="E10" s="20">
        <v>44139</v>
      </c>
      <c r="F10" s="14">
        <v>25693</v>
      </c>
      <c r="G10" s="14">
        <v>14790</v>
      </c>
      <c r="H10" s="18" t="s">
        <v>95</v>
      </c>
      <c r="I10" s="18" t="s">
        <v>124</v>
      </c>
    </row>
    <row r="11" spans="1:9" ht="63.75" x14ac:dyDescent="0.25">
      <c r="A11" s="9" t="s">
        <v>65</v>
      </c>
      <c r="B11" s="9" t="s">
        <v>66</v>
      </c>
      <c r="C11" s="13" t="s">
        <v>151</v>
      </c>
      <c r="D11" s="19" t="s">
        <v>157</v>
      </c>
      <c r="E11" s="20">
        <v>44139</v>
      </c>
      <c r="F11" s="14">
        <v>87607.5</v>
      </c>
      <c r="G11" s="14">
        <v>31320</v>
      </c>
      <c r="H11" s="18" t="s">
        <v>96</v>
      </c>
      <c r="I11" s="18" t="s">
        <v>125</v>
      </c>
    </row>
    <row r="12" spans="1:9" ht="102" x14ac:dyDescent="0.25">
      <c r="A12" s="9" t="s">
        <v>65</v>
      </c>
      <c r="B12" s="9" t="s">
        <v>66</v>
      </c>
      <c r="C12" s="10" t="s">
        <v>64</v>
      </c>
      <c r="D12" s="11" t="s">
        <v>11</v>
      </c>
      <c r="E12" s="11" t="s">
        <v>12</v>
      </c>
      <c r="F12" s="14">
        <v>18000</v>
      </c>
      <c r="G12" s="12">
        <v>6000</v>
      </c>
      <c r="H12" s="1" t="s">
        <v>15</v>
      </c>
      <c r="I12" s="1" t="s">
        <v>13</v>
      </c>
    </row>
    <row r="13" spans="1:9" ht="63.75" x14ac:dyDescent="0.25">
      <c r="A13" s="9" t="s">
        <v>65</v>
      </c>
      <c r="B13" s="9" t="s">
        <v>66</v>
      </c>
      <c r="C13" s="13" t="s">
        <v>151</v>
      </c>
      <c r="D13" s="19" t="s">
        <v>158</v>
      </c>
      <c r="E13" s="20">
        <v>44139</v>
      </c>
      <c r="F13" s="14">
        <v>71107.5</v>
      </c>
      <c r="G13" s="14">
        <v>29497.5</v>
      </c>
      <c r="H13" s="18" t="s">
        <v>15</v>
      </c>
      <c r="I13" s="18" t="s">
        <v>13</v>
      </c>
    </row>
    <row r="14" spans="1:9" ht="102" x14ac:dyDescent="0.25">
      <c r="A14" s="9" t="s">
        <v>65</v>
      </c>
      <c r="B14" s="9" t="s">
        <v>66</v>
      </c>
      <c r="C14" s="10" t="s">
        <v>64</v>
      </c>
      <c r="D14" s="11" t="s">
        <v>69</v>
      </c>
      <c r="E14" s="11" t="s">
        <v>12</v>
      </c>
      <c r="F14" s="14">
        <v>19500</v>
      </c>
      <c r="G14" s="12">
        <v>7500</v>
      </c>
      <c r="H14" s="1" t="s">
        <v>16</v>
      </c>
      <c r="I14" s="1" t="s">
        <v>41</v>
      </c>
    </row>
    <row r="15" spans="1:9" ht="63.75" x14ac:dyDescent="0.25">
      <c r="A15" s="9" t="s">
        <v>65</v>
      </c>
      <c r="B15" s="9" t="s">
        <v>66</v>
      </c>
      <c r="C15" s="13" t="s">
        <v>151</v>
      </c>
      <c r="D15" s="19" t="s">
        <v>159</v>
      </c>
      <c r="E15" s="20">
        <v>44139</v>
      </c>
      <c r="F15" s="14">
        <v>29310</v>
      </c>
      <c r="G15" s="14">
        <v>9375</v>
      </c>
      <c r="H15" s="18" t="s">
        <v>16</v>
      </c>
      <c r="I15" s="18" t="s">
        <v>41</v>
      </c>
    </row>
    <row r="16" spans="1:9" ht="102" x14ac:dyDescent="0.25">
      <c r="A16" s="9" t="s">
        <v>65</v>
      </c>
      <c r="B16" s="9" t="s">
        <v>66</v>
      </c>
      <c r="C16" s="10" t="s">
        <v>64</v>
      </c>
      <c r="D16" s="11" t="s">
        <v>70</v>
      </c>
      <c r="E16" s="11" t="s">
        <v>12</v>
      </c>
      <c r="F16" s="14">
        <v>18000</v>
      </c>
      <c r="G16" s="12">
        <v>6000</v>
      </c>
      <c r="H16" s="1" t="s">
        <v>17</v>
      </c>
      <c r="I16" s="1" t="s">
        <v>14</v>
      </c>
    </row>
    <row r="17" spans="1:9" ht="63.75" x14ac:dyDescent="0.25">
      <c r="A17" s="9" t="s">
        <v>65</v>
      </c>
      <c r="B17" s="9" t="s">
        <v>66</v>
      </c>
      <c r="C17" s="13" t="s">
        <v>151</v>
      </c>
      <c r="D17" s="19" t="s">
        <v>185</v>
      </c>
      <c r="E17" s="20">
        <v>44139</v>
      </c>
      <c r="F17" s="14">
        <v>133485</v>
      </c>
      <c r="G17" s="14">
        <v>47175</v>
      </c>
      <c r="H17" s="18" t="s">
        <v>17</v>
      </c>
      <c r="I17" s="18" t="s">
        <v>14</v>
      </c>
    </row>
    <row r="18" spans="1:9" ht="63.75" x14ac:dyDescent="0.25">
      <c r="A18" s="9" t="s">
        <v>65</v>
      </c>
      <c r="B18" s="9" t="s">
        <v>66</v>
      </c>
      <c r="C18" s="13" t="s">
        <v>151</v>
      </c>
      <c r="D18" s="19" t="s">
        <v>160</v>
      </c>
      <c r="E18" s="20">
        <v>44139</v>
      </c>
      <c r="F18" s="14">
        <v>65578.290000000008</v>
      </c>
      <c r="G18" s="14">
        <v>24060</v>
      </c>
      <c r="H18" s="18" t="s">
        <v>97</v>
      </c>
      <c r="I18" s="18" t="s">
        <v>126</v>
      </c>
    </row>
    <row r="19" spans="1:9" ht="102" x14ac:dyDescent="0.25">
      <c r="A19" s="9" t="s">
        <v>65</v>
      </c>
      <c r="B19" s="9" t="s">
        <v>66</v>
      </c>
      <c r="C19" s="10" t="s">
        <v>64</v>
      </c>
      <c r="D19" s="11" t="s">
        <v>71</v>
      </c>
      <c r="E19" s="11" t="s">
        <v>12</v>
      </c>
      <c r="F19" s="14">
        <v>18000</v>
      </c>
      <c r="G19" s="12">
        <v>6000</v>
      </c>
      <c r="H19" s="1" t="s">
        <v>18</v>
      </c>
      <c r="I19" s="1" t="s">
        <v>42</v>
      </c>
    </row>
    <row r="20" spans="1:9" ht="63.75" x14ac:dyDescent="0.25">
      <c r="A20" s="9" t="s">
        <v>65</v>
      </c>
      <c r="B20" s="9" t="s">
        <v>66</v>
      </c>
      <c r="C20" s="13" t="s">
        <v>273</v>
      </c>
      <c r="D20" s="19" t="s">
        <v>161</v>
      </c>
      <c r="E20" s="20">
        <v>44139</v>
      </c>
      <c r="F20" s="14">
        <v>176670.62</v>
      </c>
      <c r="G20" s="14">
        <v>74233.009999999995</v>
      </c>
      <c r="H20" s="18" t="s">
        <v>18</v>
      </c>
      <c r="I20" s="18" t="s">
        <v>42</v>
      </c>
    </row>
    <row r="21" spans="1:9" ht="102" x14ac:dyDescent="0.25">
      <c r="A21" s="9" t="s">
        <v>65</v>
      </c>
      <c r="B21" s="9" t="s">
        <v>66</v>
      </c>
      <c r="C21" s="10" t="s">
        <v>64</v>
      </c>
      <c r="D21" s="11" t="s">
        <v>72</v>
      </c>
      <c r="E21" s="11" t="s">
        <v>12</v>
      </c>
      <c r="F21" s="14">
        <v>19000</v>
      </c>
      <c r="G21" s="12">
        <v>6000</v>
      </c>
      <c r="H21" s="1" t="s">
        <v>19</v>
      </c>
      <c r="I21" s="1" t="s">
        <v>43</v>
      </c>
    </row>
    <row r="22" spans="1:9" ht="63.75" x14ac:dyDescent="0.25">
      <c r="A22" s="9" t="s">
        <v>65</v>
      </c>
      <c r="B22" s="9" t="s">
        <v>66</v>
      </c>
      <c r="C22" s="13" t="s">
        <v>151</v>
      </c>
      <c r="D22" s="19" t="s">
        <v>162</v>
      </c>
      <c r="E22" s="20">
        <v>44139</v>
      </c>
      <c r="F22" s="14">
        <v>88200</v>
      </c>
      <c r="G22" s="14">
        <v>29700</v>
      </c>
      <c r="H22" s="18" t="s">
        <v>19</v>
      </c>
      <c r="I22" s="18" t="s">
        <v>43</v>
      </c>
    </row>
    <row r="23" spans="1:9" ht="63.75" x14ac:dyDescent="0.25">
      <c r="A23" s="9" t="s">
        <v>65</v>
      </c>
      <c r="B23" s="9" t="s">
        <v>66</v>
      </c>
      <c r="C23" s="13" t="s">
        <v>151</v>
      </c>
      <c r="D23" s="19" t="s">
        <v>163</v>
      </c>
      <c r="E23" s="20">
        <v>44139</v>
      </c>
      <c r="F23" s="14">
        <v>20145</v>
      </c>
      <c r="G23" s="14">
        <v>5310</v>
      </c>
      <c r="H23" s="18" t="s">
        <v>98</v>
      </c>
      <c r="I23" s="18" t="s">
        <v>127</v>
      </c>
    </row>
    <row r="24" spans="1:9" ht="102" x14ac:dyDescent="0.25">
      <c r="A24" s="9" t="s">
        <v>65</v>
      </c>
      <c r="B24" s="9" t="s">
        <v>66</v>
      </c>
      <c r="C24" s="10" t="s">
        <v>64</v>
      </c>
      <c r="D24" s="11" t="s">
        <v>208</v>
      </c>
      <c r="E24" s="11" t="s">
        <v>12</v>
      </c>
      <c r="F24" s="14">
        <v>18000</v>
      </c>
      <c r="G24" s="12">
        <v>6000</v>
      </c>
      <c r="H24" s="1" t="s">
        <v>209</v>
      </c>
      <c r="I24" s="1" t="s">
        <v>210</v>
      </c>
    </row>
    <row r="25" spans="1:9" ht="63.75" x14ac:dyDescent="0.25">
      <c r="A25" s="9" t="s">
        <v>65</v>
      </c>
      <c r="B25" s="9" t="s">
        <v>66</v>
      </c>
      <c r="C25" s="13" t="s">
        <v>151</v>
      </c>
      <c r="D25" s="19" t="s">
        <v>222</v>
      </c>
      <c r="E25" s="20">
        <v>44139</v>
      </c>
      <c r="F25" s="14">
        <v>5175</v>
      </c>
      <c r="G25" s="14">
        <v>0</v>
      </c>
      <c r="H25" s="18" t="s">
        <v>209</v>
      </c>
      <c r="I25" s="18" t="s">
        <v>210</v>
      </c>
    </row>
    <row r="26" spans="1:9" ht="102" x14ac:dyDescent="0.25">
      <c r="A26" s="9" t="s">
        <v>65</v>
      </c>
      <c r="B26" s="9" t="s">
        <v>66</v>
      </c>
      <c r="C26" s="10" t="s">
        <v>64</v>
      </c>
      <c r="D26" s="11" t="s">
        <v>211</v>
      </c>
      <c r="E26" s="11" t="s">
        <v>12</v>
      </c>
      <c r="F26" s="14">
        <v>18000</v>
      </c>
      <c r="G26" s="12">
        <v>6000</v>
      </c>
      <c r="H26" s="1" t="s">
        <v>99</v>
      </c>
      <c r="I26" s="1" t="s">
        <v>128</v>
      </c>
    </row>
    <row r="27" spans="1:9" ht="63.75" x14ac:dyDescent="0.25">
      <c r="A27" s="9" t="s">
        <v>65</v>
      </c>
      <c r="B27" s="9" t="s">
        <v>66</v>
      </c>
      <c r="C27" s="13" t="s">
        <v>151</v>
      </c>
      <c r="D27" s="19" t="s">
        <v>164</v>
      </c>
      <c r="E27" s="20">
        <v>44139</v>
      </c>
      <c r="F27" s="14">
        <v>54315</v>
      </c>
      <c r="G27" s="14">
        <v>19770</v>
      </c>
      <c r="H27" s="18" t="s">
        <v>99</v>
      </c>
      <c r="I27" s="18" t="s">
        <v>128</v>
      </c>
    </row>
    <row r="28" spans="1:9" ht="102" x14ac:dyDescent="0.25">
      <c r="A28" s="9" t="s">
        <v>65</v>
      </c>
      <c r="B28" s="9" t="s">
        <v>66</v>
      </c>
      <c r="C28" s="10" t="s">
        <v>64</v>
      </c>
      <c r="D28" s="11" t="s">
        <v>73</v>
      </c>
      <c r="E28" s="11" t="s">
        <v>12</v>
      </c>
      <c r="F28" s="14">
        <v>19000</v>
      </c>
      <c r="G28" s="12">
        <v>6000</v>
      </c>
      <c r="H28" s="1" t="s">
        <v>20</v>
      </c>
      <c r="I28" s="1" t="s">
        <v>44</v>
      </c>
    </row>
    <row r="29" spans="1:9" ht="63.75" x14ac:dyDescent="0.25">
      <c r="A29" s="9" t="s">
        <v>65</v>
      </c>
      <c r="B29" s="9" t="s">
        <v>66</v>
      </c>
      <c r="C29" s="13" t="s">
        <v>151</v>
      </c>
      <c r="D29" s="19" t="s">
        <v>223</v>
      </c>
      <c r="E29" s="20">
        <v>44139</v>
      </c>
      <c r="F29" s="14">
        <v>26445</v>
      </c>
      <c r="G29" s="14">
        <v>9285</v>
      </c>
      <c r="H29" s="18" t="s">
        <v>20</v>
      </c>
      <c r="I29" s="18" t="s">
        <v>44</v>
      </c>
    </row>
    <row r="30" spans="1:9" ht="102" x14ac:dyDescent="0.25">
      <c r="A30" s="9" t="s">
        <v>65</v>
      </c>
      <c r="B30" s="9" t="s">
        <v>66</v>
      </c>
      <c r="C30" s="10" t="s">
        <v>64</v>
      </c>
      <c r="D30" s="11" t="s">
        <v>74</v>
      </c>
      <c r="E30" s="11" t="s">
        <v>12</v>
      </c>
      <c r="F30" s="14">
        <v>19000</v>
      </c>
      <c r="G30" s="12">
        <v>6000</v>
      </c>
      <c r="H30" s="1" t="s">
        <v>21</v>
      </c>
      <c r="I30" s="1" t="s">
        <v>45</v>
      </c>
    </row>
    <row r="31" spans="1:9" ht="63.75" x14ac:dyDescent="0.25">
      <c r="A31" s="9" t="s">
        <v>65</v>
      </c>
      <c r="B31" s="9" t="s">
        <v>66</v>
      </c>
      <c r="C31" s="13" t="s">
        <v>151</v>
      </c>
      <c r="D31" s="19" t="s">
        <v>165</v>
      </c>
      <c r="E31" s="20">
        <v>44139</v>
      </c>
      <c r="F31" s="14">
        <v>87465</v>
      </c>
      <c r="G31" s="14">
        <v>26820</v>
      </c>
      <c r="H31" s="18" t="s">
        <v>21</v>
      </c>
      <c r="I31" s="18" t="s">
        <v>45</v>
      </c>
    </row>
    <row r="32" spans="1:9" ht="63.75" x14ac:dyDescent="0.25">
      <c r="A32" s="9" t="s">
        <v>65</v>
      </c>
      <c r="B32" s="9" t="s">
        <v>66</v>
      </c>
      <c r="C32" s="13" t="s">
        <v>151</v>
      </c>
      <c r="D32" s="19" t="s">
        <v>263</v>
      </c>
      <c r="E32" s="20">
        <v>44139</v>
      </c>
      <c r="F32" s="14">
        <v>17107.5</v>
      </c>
      <c r="G32" s="14">
        <v>10192.5</v>
      </c>
      <c r="H32" s="18" t="s">
        <v>261</v>
      </c>
      <c r="I32" s="18" t="s">
        <v>262</v>
      </c>
    </row>
    <row r="33" spans="1:9" ht="63.75" x14ac:dyDescent="0.25">
      <c r="A33" s="9" t="s">
        <v>65</v>
      </c>
      <c r="B33" s="9" t="s">
        <v>66</v>
      </c>
      <c r="C33" s="13" t="s">
        <v>151</v>
      </c>
      <c r="D33" s="19" t="s">
        <v>266</v>
      </c>
      <c r="E33" s="20">
        <v>44139</v>
      </c>
      <c r="F33" s="14">
        <v>7687.5</v>
      </c>
      <c r="G33" s="14">
        <v>0</v>
      </c>
      <c r="H33" s="18" t="s">
        <v>264</v>
      </c>
      <c r="I33" s="18" t="s">
        <v>265</v>
      </c>
    </row>
    <row r="34" spans="1:9" ht="102" x14ac:dyDescent="0.25">
      <c r="A34" s="9" t="s">
        <v>65</v>
      </c>
      <c r="B34" s="9" t="s">
        <v>66</v>
      </c>
      <c r="C34" s="10" t="s">
        <v>64</v>
      </c>
      <c r="D34" s="11" t="s">
        <v>75</v>
      </c>
      <c r="E34" s="11" t="s">
        <v>68</v>
      </c>
      <c r="F34" s="14">
        <v>18000</v>
      </c>
      <c r="G34" s="12">
        <v>6000</v>
      </c>
      <c r="H34" s="1" t="s">
        <v>22</v>
      </c>
      <c r="I34" s="1" t="s">
        <v>46</v>
      </c>
    </row>
    <row r="35" spans="1:9" ht="102" x14ac:dyDescent="0.25">
      <c r="A35" s="9" t="s">
        <v>65</v>
      </c>
      <c r="B35" s="9" t="s">
        <v>66</v>
      </c>
      <c r="C35" s="10" t="s">
        <v>64</v>
      </c>
      <c r="D35" s="11" t="s">
        <v>76</v>
      </c>
      <c r="E35" s="11" t="s">
        <v>68</v>
      </c>
      <c r="F35" s="14">
        <v>18000</v>
      </c>
      <c r="G35" s="12">
        <v>6000</v>
      </c>
      <c r="H35" s="1" t="s">
        <v>23</v>
      </c>
      <c r="I35" s="1" t="s">
        <v>47</v>
      </c>
    </row>
    <row r="36" spans="1:9" ht="63.75" x14ac:dyDescent="0.25">
      <c r="A36" s="9" t="s">
        <v>65</v>
      </c>
      <c r="B36" s="9" t="s">
        <v>66</v>
      </c>
      <c r="C36" s="13" t="s">
        <v>151</v>
      </c>
      <c r="D36" s="19" t="s">
        <v>166</v>
      </c>
      <c r="E36" s="20">
        <v>44139</v>
      </c>
      <c r="F36" s="14">
        <v>55305</v>
      </c>
      <c r="G36" s="14">
        <v>19755</v>
      </c>
      <c r="H36" s="18" t="s">
        <v>23</v>
      </c>
      <c r="I36" s="18" t="s">
        <v>47</v>
      </c>
    </row>
    <row r="37" spans="1:9" ht="102" x14ac:dyDescent="0.25">
      <c r="A37" s="9" t="s">
        <v>65</v>
      </c>
      <c r="B37" s="9" t="s">
        <v>66</v>
      </c>
      <c r="C37" s="10" t="s">
        <v>64</v>
      </c>
      <c r="D37" s="11" t="s">
        <v>154</v>
      </c>
      <c r="E37" s="11" t="s">
        <v>155</v>
      </c>
      <c r="F37" s="14">
        <v>27000</v>
      </c>
      <c r="G37" s="12">
        <v>15000</v>
      </c>
      <c r="H37" s="21" t="s">
        <v>24</v>
      </c>
      <c r="I37" s="21" t="s">
        <v>48</v>
      </c>
    </row>
    <row r="38" spans="1:9" ht="63.75" x14ac:dyDescent="0.25">
      <c r="A38" s="9" t="s">
        <v>65</v>
      </c>
      <c r="B38" s="9" t="s">
        <v>66</v>
      </c>
      <c r="C38" s="13" t="s">
        <v>151</v>
      </c>
      <c r="D38" s="19" t="s">
        <v>205</v>
      </c>
      <c r="E38" s="20">
        <v>44139</v>
      </c>
      <c r="F38" s="14">
        <v>148942.5</v>
      </c>
      <c r="G38" s="14">
        <v>51122.5</v>
      </c>
      <c r="H38" s="18" t="s">
        <v>24</v>
      </c>
      <c r="I38" s="18" t="s">
        <v>48</v>
      </c>
    </row>
    <row r="39" spans="1:9" ht="102" x14ac:dyDescent="0.25">
      <c r="A39" s="9" t="s">
        <v>65</v>
      </c>
      <c r="B39" s="9" t="s">
        <v>66</v>
      </c>
      <c r="C39" s="10" t="s">
        <v>64</v>
      </c>
      <c r="D39" s="11" t="s">
        <v>77</v>
      </c>
      <c r="E39" s="11" t="s">
        <v>68</v>
      </c>
      <c r="F39" s="14">
        <v>18000</v>
      </c>
      <c r="G39" s="12">
        <v>4500</v>
      </c>
      <c r="H39" s="1" t="s">
        <v>25</v>
      </c>
      <c r="I39" s="1" t="s">
        <v>49</v>
      </c>
    </row>
    <row r="40" spans="1:9" ht="63.75" x14ac:dyDescent="0.25">
      <c r="A40" s="9" t="s">
        <v>65</v>
      </c>
      <c r="B40" s="9" t="s">
        <v>66</v>
      </c>
      <c r="C40" s="13" t="s">
        <v>151</v>
      </c>
      <c r="D40" s="19" t="s">
        <v>186</v>
      </c>
      <c r="E40" s="20">
        <v>44139</v>
      </c>
      <c r="F40" s="14">
        <v>4140</v>
      </c>
      <c r="G40" s="14">
        <v>2190</v>
      </c>
      <c r="H40" s="18" t="s">
        <v>25</v>
      </c>
      <c r="I40" s="18" t="s">
        <v>49</v>
      </c>
    </row>
    <row r="41" spans="1:9" ht="102" x14ac:dyDescent="0.25">
      <c r="A41" s="9" t="s">
        <v>65</v>
      </c>
      <c r="B41" s="9" t="s">
        <v>66</v>
      </c>
      <c r="C41" s="10" t="s">
        <v>64</v>
      </c>
      <c r="D41" s="11" t="s">
        <v>78</v>
      </c>
      <c r="E41" s="11" t="s">
        <v>68</v>
      </c>
      <c r="F41" s="14">
        <v>18000</v>
      </c>
      <c r="G41" s="12">
        <v>6000</v>
      </c>
      <c r="H41" s="1" t="s">
        <v>26</v>
      </c>
      <c r="I41" s="1" t="s">
        <v>50</v>
      </c>
    </row>
    <row r="42" spans="1:9" ht="63.75" x14ac:dyDescent="0.25">
      <c r="A42" s="9" t="s">
        <v>65</v>
      </c>
      <c r="B42" s="9" t="s">
        <v>66</v>
      </c>
      <c r="C42" s="13" t="s">
        <v>151</v>
      </c>
      <c r="D42" s="19" t="s">
        <v>187</v>
      </c>
      <c r="E42" s="20">
        <v>44139</v>
      </c>
      <c r="F42" s="14">
        <v>46995</v>
      </c>
      <c r="G42" s="14">
        <v>24525</v>
      </c>
      <c r="H42" s="18" t="s">
        <v>26</v>
      </c>
      <c r="I42" s="18" t="s">
        <v>50</v>
      </c>
    </row>
    <row r="43" spans="1:9" ht="102" x14ac:dyDescent="0.25">
      <c r="A43" s="9" t="s">
        <v>65</v>
      </c>
      <c r="B43" s="9" t="s">
        <v>66</v>
      </c>
      <c r="C43" s="10" t="s">
        <v>64</v>
      </c>
      <c r="D43" s="11" t="s">
        <v>280</v>
      </c>
      <c r="E43" s="11" t="s">
        <v>68</v>
      </c>
      <c r="F43" s="14">
        <v>12000</v>
      </c>
      <c r="G43" s="12">
        <v>6000</v>
      </c>
      <c r="H43" s="1" t="s">
        <v>100</v>
      </c>
      <c r="I43" s="1" t="s">
        <v>129</v>
      </c>
    </row>
    <row r="44" spans="1:9" ht="63.75" x14ac:dyDescent="0.25">
      <c r="A44" s="9" t="s">
        <v>65</v>
      </c>
      <c r="B44" s="9" t="s">
        <v>66</v>
      </c>
      <c r="C44" s="13" t="s">
        <v>151</v>
      </c>
      <c r="D44" s="19" t="s">
        <v>167</v>
      </c>
      <c r="E44" s="20">
        <v>44139</v>
      </c>
      <c r="F44" s="14">
        <v>105075</v>
      </c>
      <c r="G44" s="14">
        <v>54480</v>
      </c>
      <c r="H44" s="18" t="s">
        <v>100</v>
      </c>
      <c r="I44" s="18" t="s">
        <v>129</v>
      </c>
    </row>
    <row r="45" spans="1:9" ht="102" x14ac:dyDescent="0.25">
      <c r="A45" s="9" t="s">
        <v>65</v>
      </c>
      <c r="B45" s="9" t="s">
        <v>66</v>
      </c>
      <c r="C45" s="10" t="s">
        <v>64</v>
      </c>
      <c r="D45" s="11" t="s">
        <v>212</v>
      </c>
      <c r="E45" s="11" t="s">
        <v>68</v>
      </c>
      <c r="F45" s="14">
        <v>18000</v>
      </c>
      <c r="G45" s="12">
        <v>6000</v>
      </c>
      <c r="H45" s="1" t="s">
        <v>101</v>
      </c>
      <c r="I45" s="1" t="s">
        <v>130</v>
      </c>
    </row>
    <row r="46" spans="1:9" ht="63.75" x14ac:dyDescent="0.25">
      <c r="A46" s="9" t="s">
        <v>65</v>
      </c>
      <c r="B46" s="9" t="s">
        <v>66</v>
      </c>
      <c r="C46" s="13" t="s">
        <v>151</v>
      </c>
      <c r="D46" s="11" t="s">
        <v>168</v>
      </c>
      <c r="E46" s="11" t="s">
        <v>155</v>
      </c>
      <c r="F46" s="14">
        <v>152857.5</v>
      </c>
      <c r="G46" s="12">
        <v>60685</v>
      </c>
      <c r="H46" s="1" t="s">
        <v>101</v>
      </c>
      <c r="I46" s="18" t="s">
        <v>130</v>
      </c>
    </row>
    <row r="47" spans="1:9" ht="63.75" x14ac:dyDescent="0.25">
      <c r="A47" s="9" t="s">
        <v>65</v>
      </c>
      <c r="B47" s="9" t="s">
        <v>66</v>
      </c>
      <c r="C47" s="13" t="s">
        <v>151</v>
      </c>
      <c r="D47" s="19" t="s">
        <v>169</v>
      </c>
      <c r="E47" s="20">
        <v>44139</v>
      </c>
      <c r="F47" s="14">
        <v>95040</v>
      </c>
      <c r="G47" s="14">
        <v>43290</v>
      </c>
      <c r="H47" s="18" t="s">
        <v>102</v>
      </c>
      <c r="I47" s="18" t="s">
        <v>131</v>
      </c>
    </row>
    <row r="48" spans="1:9" ht="102" x14ac:dyDescent="0.25">
      <c r="A48" s="9" t="s">
        <v>65</v>
      </c>
      <c r="B48" s="9" t="s">
        <v>66</v>
      </c>
      <c r="C48" s="10" t="s">
        <v>64</v>
      </c>
      <c r="D48" s="11" t="s">
        <v>253</v>
      </c>
      <c r="E48" s="11" t="s">
        <v>68</v>
      </c>
      <c r="F48" s="14">
        <v>3000</v>
      </c>
      <c r="G48" s="12">
        <v>0</v>
      </c>
      <c r="H48" s="1" t="s">
        <v>112</v>
      </c>
      <c r="I48" s="1" t="s">
        <v>141</v>
      </c>
    </row>
    <row r="49" spans="1:9" ht="63.75" x14ac:dyDescent="0.25">
      <c r="A49" s="9" t="s">
        <v>65</v>
      </c>
      <c r="B49" s="9" t="s">
        <v>66</v>
      </c>
      <c r="C49" s="13" t="s">
        <v>151</v>
      </c>
      <c r="D49" s="19" t="s">
        <v>188</v>
      </c>
      <c r="E49" s="20">
        <v>44139</v>
      </c>
      <c r="F49" s="14">
        <v>90048.14</v>
      </c>
      <c r="G49" s="14">
        <v>46582.5</v>
      </c>
      <c r="H49" s="18" t="s">
        <v>112</v>
      </c>
      <c r="I49" s="18" t="s">
        <v>141</v>
      </c>
    </row>
    <row r="50" spans="1:9" ht="102" x14ac:dyDescent="0.25">
      <c r="A50" s="9" t="s">
        <v>65</v>
      </c>
      <c r="B50" s="9" t="s">
        <v>66</v>
      </c>
      <c r="C50" s="10" t="s">
        <v>64</v>
      </c>
      <c r="D50" s="11" t="s">
        <v>213</v>
      </c>
      <c r="E50" s="11" t="s">
        <v>68</v>
      </c>
      <c r="F50" s="14">
        <v>18000</v>
      </c>
      <c r="G50" s="12">
        <v>6000</v>
      </c>
      <c r="H50" s="1" t="s">
        <v>214</v>
      </c>
      <c r="I50" s="1" t="s">
        <v>215</v>
      </c>
    </row>
    <row r="51" spans="1:9" ht="63.75" x14ac:dyDescent="0.25">
      <c r="A51" s="9" t="s">
        <v>65</v>
      </c>
      <c r="B51" s="9" t="s">
        <v>66</v>
      </c>
      <c r="C51" s="13" t="s">
        <v>151</v>
      </c>
      <c r="D51" s="19" t="s">
        <v>224</v>
      </c>
      <c r="E51" s="20">
        <v>44139</v>
      </c>
      <c r="F51" s="14">
        <v>29812.5</v>
      </c>
      <c r="G51" s="14">
        <v>12052.5</v>
      </c>
      <c r="H51" s="18" t="s">
        <v>214</v>
      </c>
      <c r="I51" s="18" t="s">
        <v>215</v>
      </c>
    </row>
    <row r="52" spans="1:9" ht="63.75" x14ac:dyDescent="0.25">
      <c r="A52" s="9" t="s">
        <v>65</v>
      </c>
      <c r="B52" s="9" t="s">
        <v>66</v>
      </c>
      <c r="C52" s="13" t="s">
        <v>151</v>
      </c>
      <c r="D52" s="19" t="s">
        <v>225</v>
      </c>
      <c r="E52" s="20">
        <v>44139</v>
      </c>
      <c r="F52" s="14">
        <v>6135</v>
      </c>
      <c r="G52" s="14">
        <v>1995</v>
      </c>
      <c r="H52" s="18" t="s">
        <v>226</v>
      </c>
      <c r="I52" s="18" t="s">
        <v>227</v>
      </c>
    </row>
    <row r="53" spans="1:9" ht="102" x14ac:dyDescent="0.25">
      <c r="A53" s="9" t="s">
        <v>65</v>
      </c>
      <c r="B53" s="9" t="s">
        <v>66</v>
      </c>
      <c r="C53" s="10" t="s">
        <v>64</v>
      </c>
      <c r="D53" s="11" t="s">
        <v>67</v>
      </c>
      <c r="E53" s="11" t="s">
        <v>68</v>
      </c>
      <c r="F53" s="14">
        <v>19000</v>
      </c>
      <c r="G53" s="12">
        <v>6000</v>
      </c>
      <c r="H53" s="1" t="s">
        <v>206</v>
      </c>
      <c r="I53" s="1" t="s">
        <v>40</v>
      </c>
    </row>
    <row r="54" spans="1:9" ht="63.75" x14ac:dyDescent="0.25">
      <c r="A54" s="9" t="s">
        <v>65</v>
      </c>
      <c r="B54" s="9" t="s">
        <v>66</v>
      </c>
      <c r="C54" s="13" t="s">
        <v>151</v>
      </c>
      <c r="D54" s="19" t="s">
        <v>294</v>
      </c>
      <c r="E54" s="20">
        <v>44139</v>
      </c>
      <c r="F54" s="14">
        <v>4410</v>
      </c>
      <c r="G54" s="14">
        <v>4410</v>
      </c>
      <c r="H54" s="18" t="s">
        <v>293</v>
      </c>
      <c r="I54" s="18" t="s">
        <v>295</v>
      </c>
    </row>
    <row r="55" spans="1:9" ht="63.75" x14ac:dyDescent="0.25">
      <c r="A55" s="9" t="s">
        <v>65</v>
      </c>
      <c r="B55" s="9" t="s">
        <v>66</v>
      </c>
      <c r="C55" s="13" t="s">
        <v>151</v>
      </c>
      <c r="D55" s="19" t="s">
        <v>260</v>
      </c>
      <c r="E55" s="20">
        <v>44139</v>
      </c>
      <c r="F55" s="14">
        <v>69847.5</v>
      </c>
      <c r="G55" s="14">
        <v>30785</v>
      </c>
      <c r="H55" s="16" t="s">
        <v>206</v>
      </c>
      <c r="I55" s="1" t="s">
        <v>40</v>
      </c>
    </row>
    <row r="56" spans="1:9" ht="102" x14ac:dyDescent="0.25">
      <c r="A56" s="9" t="s">
        <v>65</v>
      </c>
      <c r="B56" s="9" t="s">
        <v>66</v>
      </c>
      <c r="C56" s="10" t="s">
        <v>64</v>
      </c>
      <c r="D56" s="11" t="s">
        <v>254</v>
      </c>
      <c r="E56" s="11" t="s">
        <v>68</v>
      </c>
      <c r="F56" s="14">
        <v>18000</v>
      </c>
      <c r="G56" s="12">
        <v>6000</v>
      </c>
      <c r="H56" s="1" t="s">
        <v>103</v>
      </c>
      <c r="I56" s="1" t="s">
        <v>132</v>
      </c>
    </row>
    <row r="57" spans="1:9" ht="63.75" x14ac:dyDescent="0.25">
      <c r="A57" s="9" t="s">
        <v>65</v>
      </c>
      <c r="B57" s="9" t="s">
        <v>66</v>
      </c>
      <c r="C57" s="13" t="s">
        <v>151</v>
      </c>
      <c r="D57" s="19" t="s">
        <v>170</v>
      </c>
      <c r="E57" s="20">
        <v>44140</v>
      </c>
      <c r="F57" s="14">
        <v>39952.5</v>
      </c>
      <c r="G57" s="14">
        <v>12607.5</v>
      </c>
      <c r="H57" s="18" t="s">
        <v>103</v>
      </c>
      <c r="I57" s="18" t="s">
        <v>132</v>
      </c>
    </row>
    <row r="58" spans="1:9" ht="102" x14ac:dyDescent="0.25">
      <c r="A58" s="9" t="s">
        <v>65</v>
      </c>
      <c r="B58" s="9" t="s">
        <v>66</v>
      </c>
      <c r="C58" s="10" t="s">
        <v>64</v>
      </c>
      <c r="D58" s="11" t="s">
        <v>79</v>
      </c>
      <c r="E58" s="11" t="s">
        <v>68</v>
      </c>
      <c r="F58" s="14">
        <v>18000</v>
      </c>
      <c r="G58" s="12">
        <v>6000</v>
      </c>
      <c r="H58" s="1" t="s">
        <v>27</v>
      </c>
      <c r="I58" s="1" t="s">
        <v>51</v>
      </c>
    </row>
    <row r="59" spans="1:9" ht="63.75" x14ac:dyDescent="0.25">
      <c r="A59" s="9" t="s">
        <v>65</v>
      </c>
      <c r="B59" s="9" t="s">
        <v>66</v>
      </c>
      <c r="C59" s="13" t="s">
        <v>151</v>
      </c>
      <c r="D59" s="19" t="s">
        <v>189</v>
      </c>
      <c r="E59" s="20">
        <v>44140</v>
      </c>
      <c r="F59" s="14">
        <v>34580.57</v>
      </c>
      <c r="G59" s="14">
        <v>9480</v>
      </c>
      <c r="H59" s="18" t="s">
        <v>27</v>
      </c>
      <c r="I59" s="18" t="s">
        <v>51</v>
      </c>
    </row>
    <row r="60" spans="1:9" ht="102" x14ac:dyDescent="0.25">
      <c r="A60" s="9" t="s">
        <v>65</v>
      </c>
      <c r="B60" s="9" t="s">
        <v>66</v>
      </c>
      <c r="C60" s="10" t="s">
        <v>64</v>
      </c>
      <c r="D60" s="11" t="s">
        <v>80</v>
      </c>
      <c r="E60" s="11" t="s">
        <v>68</v>
      </c>
      <c r="F60" s="14">
        <v>12000</v>
      </c>
      <c r="G60" s="12">
        <v>4500</v>
      </c>
      <c r="H60" s="1" t="s">
        <v>28</v>
      </c>
      <c r="I60" s="1" t="s">
        <v>52</v>
      </c>
    </row>
    <row r="61" spans="1:9" ht="63.75" x14ac:dyDescent="0.25">
      <c r="A61" s="9" t="s">
        <v>65</v>
      </c>
      <c r="B61" s="9" t="s">
        <v>66</v>
      </c>
      <c r="C61" s="13" t="s">
        <v>151</v>
      </c>
      <c r="D61" s="19" t="s">
        <v>228</v>
      </c>
      <c r="E61" s="20">
        <v>44140</v>
      </c>
      <c r="F61" s="14">
        <v>22620</v>
      </c>
      <c r="G61" s="14">
        <v>11895</v>
      </c>
      <c r="H61" s="18" t="s">
        <v>28</v>
      </c>
      <c r="I61" s="18" t="s">
        <v>52</v>
      </c>
    </row>
    <row r="62" spans="1:9" ht="63.75" x14ac:dyDescent="0.25">
      <c r="A62" s="9" t="s">
        <v>65</v>
      </c>
      <c r="B62" s="9" t="s">
        <v>66</v>
      </c>
      <c r="C62" s="13" t="s">
        <v>151</v>
      </c>
      <c r="D62" s="19" t="s">
        <v>269</v>
      </c>
      <c r="E62" s="20">
        <v>44140</v>
      </c>
      <c r="F62" s="14">
        <v>4005</v>
      </c>
      <c r="G62" s="14">
        <v>930</v>
      </c>
      <c r="H62" s="18" t="s">
        <v>267</v>
      </c>
      <c r="I62" s="18" t="s">
        <v>268</v>
      </c>
    </row>
    <row r="63" spans="1:9" ht="102" x14ac:dyDescent="0.25">
      <c r="A63" s="9" t="s">
        <v>65</v>
      </c>
      <c r="B63" s="9" t="s">
        <v>66</v>
      </c>
      <c r="C63" s="10" t="s">
        <v>64</v>
      </c>
      <c r="D63" s="11" t="s">
        <v>216</v>
      </c>
      <c r="E63" s="11" t="s">
        <v>68</v>
      </c>
      <c r="F63" s="14">
        <v>18000</v>
      </c>
      <c r="G63" s="12">
        <v>12000</v>
      </c>
      <c r="H63" s="1" t="s">
        <v>217</v>
      </c>
      <c r="I63" s="1" t="s">
        <v>218</v>
      </c>
    </row>
    <row r="64" spans="1:9" ht="63.75" x14ac:dyDescent="0.25">
      <c r="A64" s="9" t="s">
        <v>65</v>
      </c>
      <c r="B64" s="9" t="s">
        <v>66</v>
      </c>
      <c r="C64" s="13" t="s">
        <v>151</v>
      </c>
      <c r="D64" s="19" t="s">
        <v>270</v>
      </c>
      <c r="E64" s="20">
        <v>44140</v>
      </c>
      <c r="F64" s="14">
        <v>31262.400000000001</v>
      </c>
      <c r="G64" s="14">
        <v>16252.78</v>
      </c>
      <c r="H64" s="18" t="s">
        <v>217</v>
      </c>
      <c r="I64" s="18" t="s">
        <v>218</v>
      </c>
    </row>
    <row r="65" spans="1:9" ht="102" x14ac:dyDescent="0.25">
      <c r="A65" s="9" t="s">
        <v>65</v>
      </c>
      <c r="B65" s="9" t="s">
        <v>66</v>
      </c>
      <c r="C65" s="10" t="s">
        <v>64</v>
      </c>
      <c r="D65" s="11" t="s">
        <v>81</v>
      </c>
      <c r="E65" s="11" t="s">
        <v>68</v>
      </c>
      <c r="F65" s="14">
        <v>17500</v>
      </c>
      <c r="G65" s="12">
        <v>6000</v>
      </c>
      <c r="H65" s="1" t="s">
        <v>29</v>
      </c>
      <c r="I65" s="1" t="s">
        <v>53</v>
      </c>
    </row>
    <row r="66" spans="1:9" ht="63.75" x14ac:dyDescent="0.25">
      <c r="A66" s="9" t="s">
        <v>65</v>
      </c>
      <c r="B66" s="9" t="s">
        <v>66</v>
      </c>
      <c r="C66" s="13" t="s">
        <v>151</v>
      </c>
      <c r="D66" s="19" t="s">
        <v>171</v>
      </c>
      <c r="E66" s="20">
        <v>44140</v>
      </c>
      <c r="F66" s="14">
        <v>22245</v>
      </c>
      <c r="G66" s="14">
        <v>11850</v>
      </c>
      <c r="H66" s="18" t="s">
        <v>29</v>
      </c>
      <c r="I66" s="18" t="s">
        <v>53</v>
      </c>
    </row>
    <row r="67" spans="1:9" ht="102" x14ac:dyDescent="0.25">
      <c r="A67" s="9" t="s">
        <v>65</v>
      </c>
      <c r="B67" s="9" t="s">
        <v>66</v>
      </c>
      <c r="C67" s="10" t="s">
        <v>64</v>
      </c>
      <c r="D67" s="11" t="s">
        <v>83</v>
      </c>
      <c r="E67" s="11" t="s">
        <v>68</v>
      </c>
      <c r="F67" s="14">
        <v>18000</v>
      </c>
      <c r="G67" s="12">
        <v>6000</v>
      </c>
      <c r="H67" s="1" t="s">
        <v>30</v>
      </c>
      <c r="I67" s="1" t="s">
        <v>54</v>
      </c>
    </row>
    <row r="68" spans="1:9" ht="63.75" x14ac:dyDescent="0.25">
      <c r="A68" s="9" t="s">
        <v>65</v>
      </c>
      <c r="B68" s="9" t="s">
        <v>66</v>
      </c>
      <c r="C68" s="13" t="s">
        <v>151</v>
      </c>
      <c r="D68" s="19" t="s">
        <v>271</v>
      </c>
      <c r="E68" s="20">
        <v>44140</v>
      </c>
      <c r="F68" s="14">
        <v>13980</v>
      </c>
      <c r="G68" s="14">
        <v>10725</v>
      </c>
      <c r="H68" s="18" t="s">
        <v>30</v>
      </c>
      <c r="I68" s="18" t="s">
        <v>54</v>
      </c>
    </row>
    <row r="69" spans="1:9" ht="63.75" x14ac:dyDescent="0.25">
      <c r="A69" s="9" t="s">
        <v>65</v>
      </c>
      <c r="B69" s="9" t="s">
        <v>66</v>
      </c>
      <c r="C69" s="13" t="s">
        <v>151</v>
      </c>
      <c r="D69" s="19" t="s">
        <v>172</v>
      </c>
      <c r="E69" s="20">
        <v>44140</v>
      </c>
      <c r="F69" s="14">
        <v>27540</v>
      </c>
      <c r="G69" s="14">
        <v>11475</v>
      </c>
      <c r="H69" s="18" t="s">
        <v>104</v>
      </c>
      <c r="I69" s="18" t="s">
        <v>133</v>
      </c>
    </row>
    <row r="70" spans="1:9" ht="102" x14ac:dyDescent="0.25">
      <c r="A70" s="9" t="s">
        <v>65</v>
      </c>
      <c r="B70" s="9" t="s">
        <v>66</v>
      </c>
      <c r="C70" s="10" t="s">
        <v>64</v>
      </c>
      <c r="D70" s="11" t="s">
        <v>82</v>
      </c>
      <c r="E70" s="11" t="s">
        <v>68</v>
      </c>
      <c r="F70" s="14">
        <v>25000</v>
      </c>
      <c r="G70" s="12">
        <v>6000</v>
      </c>
      <c r="H70" s="1" t="s">
        <v>31</v>
      </c>
      <c r="I70" s="1" t="s">
        <v>55</v>
      </c>
    </row>
    <row r="71" spans="1:9" ht="63.75" x14ac:dyDescent="0.25">
      <c r="A71" s="9" t="s">
        <v>65</v>
      </c>
      <c r="B71" s="9" t="s">
        <v>66</v>
      </c>
      <c r="C71" s="13" t="s">
        <v>151</v>
      </c>
      <c r="D71" s="19" t="s">
        <v>190</v>
      </c>
      <c r="E71" s="20">
        <v>44140</v>
      </c>
      <c r="F71" s="14">
        <v>75055</v>
      </c>
      <c r="G71" s="14">
        <v>28065</v>
      </c>
      <c r="H71" s="18" t="s">
        <v>31</v>
      </c>
      <c r="I71" s="18" t="s">
        <v>55</v>
      </c>
    </row>
    <row r="72" spans="1:9" ht="63.75" x14ac:dyDescent="0.25">
      <c r="A72" s="9" t="s">
        <v>65</v>
      </c>
      <c r="B72" s="9" t="s">
        <v>66</v>
      </c>
      <c r="C72" s="13" t="s">
        <v>151</v>
      </c>
      <c r="D72" s="19" t="s">
        <v>173</v>
      </c>
      <c r="E72" s="20">
        <v>44140</v>
      </c>
      <c r="F72" s="14">
        <v>32265</v>
      </c>
      <c r="G72" s="14">
        <v>9675</v>
      </c>
      <c r="H72" s="18" t="s">
        <v>105</v>
      </c>
      <c r="I72" s="18" t="s">
        <v>134</v>
      </c>
    </row>
    <row r="73" spans="1:9" ht="102" x14ac:dyDescent="0.25">
      <c r="A73" s="9" t="s">
        <v>65</v>
      </c>
      <c r="B73" s="9" t="s">
        <v>66</v>
      </c>
      <c r="C73" s="10" t="s">
        <v>64</v>
      </c>
      <c r="D73" s="11" t="s">
        <v>84</v>
      </c>
      <c r="E73" s="11" t="s">
        <v>68</v>
      </c>
      <c r="F73" s="14">
        <v>18000</v>
      </c>
      <c r="G73" s="12">
        <v>6000</v>
      </c>
      <c r="H73" s="1" t="s">
        <v>32</v>
      </c>
      <c r="I73" s="1" t="s">
        <v>56</v>
      </c>
    </row>
    <row r="74" spans="1:9" ht="63.75" x14ac:dyDescent="0.25">
      <c r="A74" s="9" t="s">
        <v>65</v>
      </c>
      <c r="B74" s="9" t="s">
        <v>66</v>
      </c>
      <c r="C74" s="13" t="s">
        <v>151</v>
      </c>
      <c r="D74" s="19" t="s">
        <v>174</v>
      </c>
      <c r="E74" s="20">
        <v>44140</v>
      </c>
      <c r="F74" s="14">
        <v>125287.01999999999</v>
      </c>
      <c r="G74" s="14">
        <v>44869.82</v>
      </c>
      <c r="H74" s="18" t="s">
        <v>32</v>
      </c>
      <c r="I74" s="18" t="s">
        <v>56</v>
      </c>
    </row>
    <row r="75" spans="1:9" ht="63.75" x14ac:dyDescent="0.25">
      <c r="A75" s="9" t="s">
        <v>65</v>
      </c>
      <c r="B75" s="9" t="s">
        <v>66</v>
      </c>
      <c r="C75" s="13" t="s">
        <v>151</v>
      </c>
      <c r="D75" s="19" t="s">
        <v>191</v>
      </c>
      <c r="E75" s="20">
        <v>44140</v>
      </c>
      <c r="F75" s="14">
        <v>21727.5</v>
      </c>
      <c r="G75" s="14">
        <v>10432.5</v>
      </c>
      <c r="H75" s="18" t="s">
        <v>113</v>
      </c>
      <c r="I75" s="18" t="s">
        <v>142</v>
      </c>
    </row>
    <row r="76" spans="1:9" ht="63.75" x14ac:dyDescent="0.25">
      <c r="A76" s="9" t="s">
        <v>65</v>
      </c>
      <c r="B76" s="9" t="s">
        <v>66</v>
      </c>
      <c r="C76" s="13" t="s">
        <v>151</v>
      </c>
      <c r="D76" s="19" t="s">
        <v>175</v>
      </c>
      <c r="E76" s="20">
        <v>44140</v>
      </c>
      <c r="F76" s="14">
        <v>13485</v>
      </c>
      <c r="G76" s="14">
        <v>3750</v>
      </c>
      <c r="H76" s="18" t="s">
        <v>106</v>
      </c>
      <c r="I76" s="18" t="s">
        <v>135</v>
      </c>
    </row>
    <row r="77" spans="1:9" ht="63.75" x14ac:dyDescent="0.25">
      <c r="A77" s="9" t="s">
        <v>65</v>
      </c>
      <c r="B77" s="9" t="s">
        <v>66</v>
      </c>
      <c r="C77" s="13" t="s">
        <v>151</v>
      </c>
      <c r="D77" s="19" t="s">
        <v>192</v>
      </c>
      <c r="E77" s="20">
        <v>44140</v>
      </c>
      <c r="F77" s="14">
        <v>28927.5</v>
      </c>
      <c r="G77" s="14">
        <v>19867.5</v>
      </c>
      <c r="H77" s="18" t="s">
        <v>114</v>
      </c>
      <c r="I77" s="18" t="s">
        <v>143</v>
      </c>
    </row>
    <row r="78" spans="1:9" ht="102" x14ac:dyDescent="0.25">
      <c r="A78" s="9" t="s">
        <v>65</v>
      </c>
      <c r="B78" s="9" t="s">
        <v>66</v>
      </c>
      <c r="C78" s="10" t="s">
        <v>64</v>
      </c>
      <c r="D78" s="11" t="s">
        <v>277</v>
      </c>
      <c r="E78" s="11" t="s">
        <v>68</v>
      </c>
      <c r="F78" s="14">
        <v>7500</v>
      </c>
      <c r="G78" s="14">
        <v>4500</v>
      </c>
      <c r="H78" s="18" t="s">
        <v>113</v>
      </c>
      <c r="I78" s="1" t="s">
        <v>142</v>
      </c>
    </row>
    <row r="79" spans="1:9" ht="102" x14ac:dyDescent="0.25">
      <c r="A79" s="9" t="s">
        <v>65</v>
      </c>
      <c r="B79" s="9" t="s">
        <v>66</v>
      </c>
      <c r="C79" s="10" t="s">
        <v>64</v>
      </c>
      <c r="D79" s="19" t="s">
        <v>286</v>
      </c>
      <c r="E79" s="11" t="s">
        <v>68</v>
      </c>
      <c r="F79" s="14">
        <v>21000</v>
      </c>
      <c r="G79" s="14">
        <v>13500</v>
      </c>
      <c r="H79" s="18" t="s">
        <v>114</v>
      </c>
      <c r="I79" s="18" t="s">
        <v>143</v>
      </c>
    </row>
    <row r="80" spans="1:9" ht="102" x14ac:dyDescent="0.25">
      <c r="A80" s="9" t="s">
        <v>65</v>
      </c>
      <c r="B80" s="9" t="s">
        <v>66</v>
      </c>
      <c r="C80" s="10" t="s">
        <v>64</v>
      </c>
      <c r="D80" s="11" t="s">
        <v>219</v>
      </c>
      <c r="E80" s="11" t="s">
        <v>86</v>
      </c>
      <c r="F80" s="14">
        <v>12000</v>
      </c>
      <c r="G80" s="12">
        <v>6000</v>
      </c>
      <c r="H80" s="1" t="s">
        <v>115</v>
      </c>
      <c r="I80" s="1" t="s">
        <v>144</v>
      </c>
    </row>
    <row r="81" spans="1:9" ht="63.75" x14ac:dyDescent="0.25">
      <c r="A81" s="9" t="s">
        <v>65</v>
      </c>
      <c r="B81" s="9" t="s">
        <v>66</v>
      </c>
      <c r="C81" s="13" t="s">
        <v>151</v>
      </c>
      <c r="D81" s="19" t="s">
        <v>193</v>
      </c>
      <c r="E81" s="20">
        <v>44140</v>
      </c>
      <c r="F81" s="14">
        <v>68877.5</v>
      </c>
      <c r="G81" s="14">
        <v>31300</v>
      </c>
      <c r="H81" s="18" t="s">
        <v>115</v>
      </c>
      <c r="I81" s="18" t="s">
        <v>144</v>
      </c>
    </row>
    <row r="82" spans="1:9" ht="102" x14ac:dyDescent="0.25">
      <c r="A82" s="9" t="s">
        <v>65</v>
      </c>
      <c r="B82" s="9" t="s">
        <v>66</v>
      </c>
      <c r="C82" s="10" t="s">
        <v>64</v>
      </c>
      <c r="D82" s="11" t="s">
        <v>85</v>
      </c>
      <c r="E82" s="11" t="s">
        <v>86</v>
      </c>
      <c r="F82" s="14">
        <v>18000</v>
      </c>
      <c r="G82" s="12">
        <v>6000</v>
      </c>
      <c r="H82" s="1" t="s">
        <v>33</v>
      </c>
      <c r="I82" s="1" t="s">
        <v>57</v>
      </c>
    </row>
    <row r="83" spans="1:9" ht="63.75" x14ac:dyDescent="0.25">
      <c r="A83" s="9" t="s">
        <v>65</v>
      </c>
      <c r="B83" s="9" t="s">
        <v>66</v>
      </c>
      <c r="C83" s="13" t="s">
        <v>151</v>
      </c>
      <c r="D83" s="19" t="s">
        <v>176</v>
      </c>
      <c r="E83" s="20">
        <v>44140</v>
      </c>
      <c r="F83" s="14">
        <v>122090.5</v>
      </c>
      <c r="G83" s="14">
        <v>56617.5</v>
      </c>
      <c r="H83" s="18" t="s">
        <v>33</v>
      </c>
      <c r="I83" s="18" t="s">
        <v>57</v>
      </c>
    </row>
    <row r="84" spans="1:9" ht="102" x14ac:dyDescent="0.25">
      <c r="A84" s="9" t="s">
        <v>65</v>
      </c>
      <c r="B84" s="9" t="s">
        <v>66</v>
      </c>
      <c r="C84" s="10" t="s">
        <v>64</v>
      </c>
      <c r="D84" s="11" t="s">
        <v>278</v>
      </c>
      <c r="E84" s="11" t="s">
        <v>86</v>
      </c>
      <c r="F84" s="14">
        <v>12000</v>
      </c>
      <c r="G84" s="12">
        <v>6000</v>
      </c>
      <c r="H84" s="1" t="s">
        <v>230</v>
      </c>
      <c r="I84" s="1" t="s">
        <v>231</v>
      </c>
    </row>
    <row r="85" spans="1:9" ht="63.75" x14ac:dyDescent="0.25">
      <c r="A85" s="9" t="s">
        <v>65</v>
      </c>
      <c r="B85" s="9" t="s">
        <v>66</v>
      </c>
      <c r="C85" s="13" t="s">
        <v>151</v>
      </c>
      <c r="D85" s="19" t="s">
        <v>229</v>
      </c>
      <c r="E85" s="20">
        <v>44140</v>
      </c>
      <c r="F85" s="14">
        <v>41012.880000000005</v>
      </c>
      <c r="G85" s="14">
        <v>15831.34</v>
      </c>
      <c r="H85" s="18" t="s">
        <v>230</v>
      </c>
      <c r="I85" s="18" t="s">
        <v>231</v>
      </c>
    </row>
    <row r="86" spans="1:9" ht="102" x14ac:dyDescent="0.25">
      <c r="A86" s="9" t="s">
        <v>65</v>
      </c>
      <c r="B86" s="9" t="s">
        <v>66</v>
      </c>
      <c r="C86" s="10" t="s">
        <v>64</v>
      </c>
      <c r="D86" s="11" t="s">
        <v>87</v>
      </c>
      <c r="E86" s="11" t="s">
        <v>86</v>
      </c>
      <c r="F86" s="14">
        <v>6000</v>
      </c>
      <c r="G86" s="12">
        <v>0</v>
      </c>
      <c r="H86" s="1" t="s">
        <v>34</v>
      </c>
      <c r="I86" s="1" t="s">
        <v>58</v>
      </c>
    </row>
    <row r="87" spans="1:9" ht="63.75" x14ac:dyDescent="0.25">
      <c r="A87" s="9" t="s">
        <v>65</v>
      </c>
      <c r="B87" s="9" t="s">
        <v>66</v>
      </c>
      <c r="C87" s="13" t="s">
        <v>151</v>
      </c>
      <c r="D87" s="19" t="s">
        <v>194</v>
      </c>
      <c r="E87" s="20">
        <v>44140</v>
      </c>
      <c r="F87" s="14">
        <v>61410</v>
      </c>
      <c r="G87" s="14">
        <v>29700</v>
      </c>
      <c r="H87" s="18" t="s">
        <v>34</v>
      </c>
      <c r="I87" s="18" t="s">
        <v>58</v>
      </c>
    </row>
    <row r="88" spans="1:9" ht="102" x14ac:dyDescent="0.25">
      <c r="A88" s="9" t="s">
        <v>65</v>
      </c>
      <c r="B88" s="9" t="s">
        <v>66</v>
      </c>
      <c r="C88" s="10" t="s">
        <v>64</v>
      </c>
      <c r="D88" s="11" t="s">
        <v>88</v>
      </c>
      <c r="E88" s="11" t="s">
        <v>86</v>
      </c>
      <c r="F88" s="14">
        <v>4500</v>
      </c>
      <c r="G88" s="12">
        <v>0</v>
      </c>
      <c r="H88" s="1" t="s">
        <v>35</v>
      </c>
      <c r="I88" s="1" t="s">
        <v>59</v>
      </c>
    </row>
    <row r="89" spans="1:9" ht="63.75" x14ac:dyDescent="0.25">
      <c r="A89" s="9" t="s">
        <v>65</v>
      </c>
      <c r="B89" s="9" t="s">
        <v>66</v>
      </c>
      <c r="C89" s="13" t="s">
        <v>151</v>
      </c>
      <c r="D89" s="19" t="s">
        <v>177</v>
      </c>
      <c r="E89" s="20">
        <v>44140</v>
      </c>
      <c r="F89" s="14">
        <v>33540</v>
      </c>
      <c r="G89" s="14">
        <v>9330</v>
      </c>
      <c r="H89" s="18" t="s">
        <v>35</v>
      </c>
      <c r="I89" s="18" t="s">
        <v>59</v>
      </c>
    </row>
    <row r="90" spans="1:9" ht="63.75" x14ac:dyDescent="0.25">
      <c r="A90" s="9" t="s">
        <v>65</v>
      </c>
      <c r="B90" s="9" t="s">
        <v>66</v>
      </c>
      <c r="C90" s="13" t="s">
        <v>151</v>
      </c>
      <c r="D90" s="19" t="s">
        <v>195</v>
      </c>
      <c r="E90" s="20">
        <v>44140</v>
      </c>
      <c r="F90" s="14">
        <v>26565</v>
      </c>
      <c r="G90" s="14">
        <v>9645</v>
      </c>
      <c r="H90" s="18" t="s">
        <v>116</v>
      </c>
      <c r="I90" s="18" t="s">
        <v>145</v>
      </c>
    </row>
    <row r="91" spans="1:9" ht="102" x14ac:dyDescent="0.25">
      <c r="A91" s="9" t="s">
        <v>65</v>
      </c>
      <c r="B91" s="9" t="s">
        <v>66</v>
      </c>
      <c r="C91" s="10" t="s">
        <v>64</v>
      </c>
      <c r="D91" s="11" t="s">
        <v>279</v>
      </c>
      <c r="E91" s="11" t="s">
        <v>86</v>
      </c>
      <c r="F91" s="14">
        <v>12000</v>
      </c>
      <c r="G91" s="12">
        <v>6000</v>
      </c>
      <c r="H91" s="1" t="s">
        <v>107</v>
      </c>
      <c r="I91" s="1" t="s">
        <v>136</v>
      </c>
    </row>
    <row r="92" spans="1:9" ht="63.75" x14ac:dyDescent="0.25">
      <c r="A92" s="9" t="s">
        <v>65</v>
      </c>
      <c r="B92" s="9" t="s">
        <v>66</v>
      </c>
      <c r="C92" s="13" t="s">
        <v>151</v>
      </c>
      <c r="D92" s="19" t="s">
        <v>178</v>
      </c>
      <c r="E92" s="20">
        <v>44140</v>
      </c>
      <c r="F92" s="14">
        <v>47677.5</v>
      </c>
      <c r="G92" s="14">
        <v>20137.5</v>
      </c>
      <c r="H92" s="18" t="s">
        <v>107</v>
      </c>
      <c r="I92" s="18" t="s">
        <v>136</v>
      </c>
    </row>
    <row r="93" spans="1:9" ht="63.75" x14ac:dyDescent="0.25">
      <c r="A93" s="9" t="s">
        <v>65</v>
      </c>
      <c r="B93" s="9" t="s">
        <v>66</v>
      </c>
      <c r="C93" s="13" t="s">
        <v>151</v>
      </c>
      <c r="D93" s="19" t="s">
        <v>196</v>
      </c>
      <c r="E93" s="20">
        <v>44141</v>
      </c>
      <c r="F93" s="14">
        <v>24555</v>
      </c>
      <c r="G93" s="14">
        <v>2955</v>
      </c>
      <c r="H93" s="18" t="s">
        <v>117</v>
      </c>
      <c r="I93" s="18" t="s">
        <v>146</v>
      </c>
    </row>
    <row r="94" spans="1:9" ht="102" x14ac:dyDescent="0.25">
      <c r="A94" s="9" t="s">
        <v>65</v>
      </c>
      <c r="B94" s="9" t="s">
        <v>66</v>
      </c>
      <c r="C94" s="10" t="s">
        <v>64</v>
      </c>
      <c r="D94" s="11" t="s">
        <v>255</v>
      </c>
      <c r="E94" s="11" t="s">
        <v>86</v>
      </c>
      <c r="F94" s="14">
        <v>16500</v>
      </c>
      <c r="G94" s="12">
        <v>6000</v>
      </c>
      <c r="H94" s="1" t="s">
        <v>232</v>
      </c>
      <c r="I94" s="1" t="s">
        <v>233</v>
      </c>
    </row>
    <row r="95" spans="1:9" ht="63.75" x14ac:dyDescent="0.25">
      <c r="A95" s="9" t="s">
        <v>65</v>
      </c>
      <c r="B95" s="9" t="s">
        <v>66</v>
      </c>
      <c r="C95" s="13" t="s">
        <v>151</v>
      </c>
      <c r="D95" s="19" t="s">
        <v>234</v>
      </c>
      <c r="E95" s="20">
        <v>44141</v>
      </c>
      <c r="F95" s="14">
        <v>17520</v>
      </c>
      <c r="G95" s="14">
        <v>6735</v>
      </c>
      <c r="H95" s="18" t="s">
        <v>232</v>
      </c>
      <c r="I95" s="18" t="s">
        <v>233</v>
      </c>
    </row>
    <row r="96" spans="1:9" ht="63.75" x14ac:dyDescent="0.25">
      <c r="A96" s="9" t="s">
        <v>65</v>
      </c>
      <c r="B96" s="9" t="s">
        <v>66</v>
      </c>
      <c r="C96" s="13" t="s">
        <v>151</v>
      </c>
      <c r="D96" s="19" t="s">
        <v>197</v>
      </c>
      <c r="E96" s="20">
        <v>44141</v>
      </c>
      <c r="F96" s="14">
        <v>12810</v>
      </c>
      <c r="G96" s="14">
        <v>6570</v>
      </c>
      <c r="H96" s="18" t="s">
        <v>118</v>
      </c>
      <c r="I96" s="18" t="s">
        <v>147</v>
      </c>
    </row>
    <row r="97" spans="1:9" ht="102" x14ac:dyDescent="0.25">
      <c r="A97" s="9" t="s">
        <v>65</v>
      </c>
      <c r="B97" s="9" t="s">
        <v>66</v>
      </c>
      <c r="C97" s="10" t="s">
        <v>64</v>
      </c>
      <c r="D97" s="11" t="s">
        <v>89</v>
      </c>
      <c r="E97" s="11" t="s">
        <v>86</v>
      </c>
      <c r="F97" s="14">
        <v>19500</v>
      </c>
      <c r="G97" s="12">
        <v>7500</v>
      </c>
      <c r="H97" s="1" t="s">
        <v>36</v>
      </c>
      <c r="I97" s="1" t="s">
        <v>60</v>
      </c>
    </row>
    <row r="98" spans="1:9" ht="63.75" x14ac:dyDescent="0.25">
      <c r="A98" s="9" t="s">
        <v>65</v>
      </c>
      <c r="B98" s="9" t="s">
        <v>66</v>
      </c>
      <c r="C98" s="13" t="s">
        <v>151</v>
      </c>
      <c r="D98" s="19" t="s">
        <v>198</v>
      </c>
      <c r="E98" s="20">
        <v>44141</v>
      </c>
      <c r="F98" s="14">
        <v>42240</v>
      </c>
      <c r="G98" s="14">
        <v>11085</v>
      </c>
      <c r="H98" s="18" t="s">
        <v>36</v>
      </c>
      <c r="I98" s="18" t="s">
        <v>60</v>
      </c>
    </row>
    <row r="99" spans="1:9" ht="63.75" x14ac:dyDescent="0.25">
      <c r="A99" s="9" t="s">
        <v>65</v>
      </c>
      <c r="B99" s="9" t="s">
        <v>66</v>
      </c>
      <c r="C99" s="13" t="s">
        <v>151</v>
      </c>
      <c r="D99" s="19" t="s">
        <v>235</v>
      </c>
      <c r="E99" s="20">
        <v>44141</v>
      </c>
      <c r="F99" s="14">
        <v>48150</v>
      </c>
      <c r="G99" s="14">
        <v>23160</v>
      </c>
      <c r="H99" s="18" t="s">
        <v>236</v>
      </c>
      <c r="I99" s="18" t="s">
        <v>237</v>
      </c>
    </row>
    <row r="100" spans="1:9" ht="63.75" x14ac:dyDescent="0.25">
      <c r="A100" s="9" t="s">
        <v>65</v>
      </c>
      <c r="B100" s="9" t="s">
        <v>66</v>
      </c>
      <c r="C100" s="13" t="s">
        <v>151</v>
      </c>
      <c r="D100" s="19" t="s">
        <v>179</v>
      </c>
      <c r="E100" s="20">
        <v>44141</v>
      </c>
      <c r="F100" s="14">
        <v>19207.5</v>
      </c>
      <c r="G100" s="14">
        <v>11032.5</v>
      </c>
      <c r="H100" s="18" t="s">
        <v>108</v>
      </c>
      <c r="I100" s="18" t="s">
        <v>137</v>
      </c>
    </row>
    <row r="101" spans="1:9" ht="102" x14ac:dyDescent="0.25">
      <c r="A101" s="9" t="s">
        <v>65</v>
      </c>
      <c r="B101" s="9" t="s">
        <v>66</v>
      </c>
      <c r="C101" s="10" t="s">
        <v>64</v>
      </c>
      <c r="D101" s="11" t="s">
        <v>256</v>
      </c>
      <c r="E101" s="11" t="s">
        <v>86</v>
      </c>
      <c r="F101" s="14">
        <v>18000</v>
      </c>
      <c r="G101" s="12">
        <v>6000</v>
      </c>
      <c r="H101" s="1" t="s">
        <v>109</v>
      </c>
      <c r="I101" s="1" t="s">
        <v>138</v>
      </c>
    </row>
    <row r="102" spans="1:9" ht="63.75" x14ac:dyDescent="0.25">
      <c r="A102" s="9" t="s">
        <v>65</v>
      </c>
      <c r="B102" s="9" t="s">
        <v>66</v>
      </c>
      <c r="C102" s="13" t="s">
        <v>151</v>
      </c>
      <c r="D102" s="19" t="s">
        <v>180</v>
      </c>
      <c r="E102" s="20">
        <v>44141</v>
      </c>
      <c r="F102" s="14">
        <v>42262.5</v>
      </c>
      <c r="G102" s="14">
        <v>11437.5</v>
      </c>
      <c r="H102" s="18" t="s">
        <v>109</v>
      </c>
      <c r="I102" s="18" t="s">
        <v>138</v>
      </c>
    </row>
    <row r="103" spans="1:9" ht="102" x14ac:dyDescent="0.25">
      <c r="A103" s="9" t="s">
        <v>65</v>
      </c>
      <c r="B103" s="9" t="s">
        <v>66</v>
      </c>
      <c r="C103" s="10" t="s">
        <v>64</v>
      </c>
      <c r="D103" s="11" t="s">
        <v>257</v>
      </c>
      <c r="E103" s="11" t="s">
        <v>86</v>
      </c>
      <c r="F103" s="14">
        <v>18000</v>
      </c>
      <c r="G103" s="12">
        <v>6000</v>
      </c>
      <c r="H103" s="1" t="s">
        <v>119</v>
      </c>
      <c r="I103" s="1" t="s">
        <v>148</v>
      </c>
    </row>
    <row r="104" spans="1:9" ht="63.75" x14ac:dyDescent="0.25">
      <c r="A104" s="9" t="s">
        <v>65</v>
      </c>
      <c r="B104" s="9" t="s">
        <v>66</v>
      </c>
      <c r="C104" s="13" t="s">
        <v>151</v>
      </c>
      <c r="D104" s="19" t="s">
        <v>199</v>
      </c>
      <c r="E104" s="20">
        <v>44141</v>
      </c>
      <c r="F104" s="14">
        <v>27945</v>
      </c>
      <c r="G104" s="14">
        <v>9450</v>
      </c>
      <c r="H104" s="18" t="s">
        <v>119</v>
      </c>
      <c r="I104" s="18" t="s">
        <v>148</v>
      </c>
    </row>
    <row r="105" spans="1:9" ht="102" x14ac:dyDescent="0.25">
      <c r="A105" s="9" t="s">
        <v>65</v>
      </c>
      <c r="B105" s="9" t="s">
        <v>66</v>
      </c>
      <c r="C105" s="10" t="s">
        <v>64</v>
      </c>
      <c r="D105" s="11" t="s">
        <v>220</v>
      </c>
      <c r="E105" s="11" t="s">
        <v>86</v>
      </c>
      <c r="F105" s="14">
        <v>18000</v>
      </c>
      <c r="G105" s="12">
        <v>4500</v>
      </c>
      <c r="H105" s="1" t="s">
        <v>110</v>
      </c>
      <c r="I105" s="1" t="s">
        <v>139</v>
      </c>
    </row>
    <row r="106" spans="1:9" ht="63.75" x14ac:dyDescent="0.25">
      <c r="A106" s="9" t="s">
        <v>65</v>
      </c>
      <c r="B106" s="9" t="s">
        <v>66</v>
      </c>
      <c r="C106" s="13" t="s">
        <v>151</v>
      </c>
      <c r="D106" s="19" t="s">
        <v>181</v>
      </c>
      <c r="E106" s="20">
        <v>44141</v>
      </c>
      <c r="F106" s="14">
        <v>41520</v>
      </c>
      <c r="G106" s="14">
        <v>17010</v>
      </c>
      <c r="H106" s="18" t="s">
        <v>110</v>
      </c>
      <c r="I106" s="18" t="s">
        <v>139</v>
      </c>
    </row>
    <row r="107" spans="1:9" ht="102" x14ac:dyDescent="0.25">
      <c r="A107" s="9" t="s">
        <v>65</v>
      </c>
      <c r="B107" s="9" t="s">
        <v>66</v>
      </c>
      <c r="C107" s="10" t="s">
        <v>64</v>
      </c>
      <c r="D107" s="11" t="s">
        <v>258</v>
      </c>
      <c r="E107" s="11" t="s">
        <v>86</v>
      </c>
      <c r="F107" s="14">
        <v>9000</v>
      </c>
      <c r="G107" s="12">
        <v>0</v>
      </c>
      <c r="H107" s="1" t="s">
        <v>111</v>
      </c>
      <c r="I107" s="1" t="s">
        <v>140</v>
      </c>
    </row>
    <row r="108" spans="1:9" ht="63.75" x14ac:dyDescent="0.25">
      <c r="A108" s="9" t="s">
        <v>65</v>
      </c>
      <c r="B108" s="9" t="s">
        <v>66</v>
      </c>
      <c r="C108" s="13" t="s">
        <v>151</v>
      </c>
      <c r="D108" s="19" t="s">
        <v>182</v>
      </c>
      <c r="E108" s="20">
        <v>44141</v>
      </c>
      <c r="F108" s="14">
        <v>47857.5</v>
      </c>
      <c r="G108" s="14">
        <v>18225</v>
      </c>
      <c r="H108" s="18" t="s">
        <v>111</v>
      </c>
      <c r="I108" s="18" t="s">
        <v>140</v>
      </c>
    </row>
    <row r="109" spans="1:9" ht="102" x14ac:dyDescent="0.25">
      <c r="A109" s="9" t="s">
        <v>65</v>
      </c>
      <c r="B109" s="9" t="s">
        <v>66</v>
      </c>
      <c r="C109" s="10" t="s">
        <v>64</v>
      </c>
      <c r="D109" s="11" t="s">
        <v>90</v>
      </c>
      <c r="E109" s="11" t="s">
        <v>86</v>
      </c>
      <c r="F109" s="14">
        <v>6000</v>
      </c>
      <c r="G109" s="12">
        <v>0</v>
      </c>
      <c r="H109" s="1" t="s">
        <v>37</v>
      </c>
      <c r="I109" s="1" t="s">
        <v>61</v>
      </c>
    </row>
    <row r="110" spans="1:9" ht="63.75" x14ac:dyDescent="0.25">
      <c r="A110" s="9" t="s">
        <v>65</v>
      </c>
      <c r="B110" s="9" t="s">
        <v>66</v>
      </c>
      <c r="C110" s="13" t="s">
        <v>151</v>
      </c>
      <c r="D110" s="19" t="s">
        <v>183</v>
      </c>
      <c r="E110" s="20">
        <v>44141</v>
      </c>
      <c r="F110" s="14">
        <v>68226.44</v>
      </c>
      <c r="G110" s="14">
        <v>24676.57</v>
      </c>
      <c r="H110" s="18" t="s">
        <v>37</v>
      </c>
      <c r="I110" s="18" t="s">
        <v>61</v>
      </c>
    </row>
    <row r="111" spans="1:9" ht="63.75" x14ac:dyDescent="0.25">
      <c r="A111" s="9" t="s">
        <v>65</v>
      </c>
      <c r="B111" s="9" t="s">
        <v>66</v>
      </c>
      <c r="C111" s="13" t="s">
        <v>151</v>
      </c>
      <c r="D111" s="19" t="s">
        <v>238</v>
      </c>
      <c r="E111" s="20">
        <v>44141</v>
      </c>
      <c r="F111" s="14">
        <v>11430</v>
      </c>
      <c r="G111" s="14">
        <v>7275</v>
      </c>
      <c r="H111" s="18" t="s">
        <v>239</v>
      </c>
      <c r="I111" s="18" t="s">
        <v>240</v>
      </c>
    </row>
    <row r="112" spans="1:9" ht="102" x14ac:dyDescent="0.25">
      <c r="A112" s="9" t="s">
        <v>65</v>
      </c>
      <c r="B112" s="9" t="s">
        <v>66</v>
      </c>
      <c r="C112" s="10" t="s">
        <v>64</v>
      </c>
      <c r="D112" s="11" t="s">
        <v>91</v>
      </c>
      <c r="E112" s="11" t="s">
        <v>86</v>
      </c>
      <c r="F112" s="14">
        <v>19000</v>
      </c>
      <c r="G112" s="12">
        <v>6000</v>
      </c>
      <c r="H112" s="1" t="s">
        <v>38</v>
      </c>
      <c r="I112" s="1" t="s">
        <v>62</v>
      </c>
    </row>
    <row r="113" spans="1:9" ht="63.75" x14ac:dyDescent="0.25">
      <c r="A113" s="9" t="s">
        <v>65</v>
      </c>
      <c r="B113" s="9" t="s">
        <v>66</v>
      </c>
      <c r="C113" s="13" t="s">
        <v>151</v>
      </c>
      <c r="D113" s="19" t="s">
        <v>184</v>
      </c>
      <c r="E113" s="20">
        <v>44141</v>
      </c>
      <c r="F113" s="14">
        <v>117340</v>
      </c>
      <c r="G113" s="14">
        <v>51595</v>
      </c>
      <c r="H113" s="18" t="s">
        <v>38</v>
      </c>
      <c r="I113" s="18" t="s">
        <v>62</v>
      </c>
    </row>
    <row r="114" spans="1:9" ht="63.75" x14ac:dyDescent="0.25">
      <c r="A114" s="9" t="s">
        <v>65</v>
      </c>
      <c r="B114" s="9" t="s">
        <v>66</v>
      </c>
      <c r="C114" s="13" t="s">
        <v>151</v>
      </c>
      <c r="D114" s="19" t="s">
        <v>298</v>
      </c>
      <c r="E114" s="20">
        <v>44141</v>
      </c>
      <c r="F114" s="14">
        <v>1275</v>
      </c>
      <c r="G114" s="14">
        <v>1275</v>
      </c>
      <c r="H114" s="18" t="s">
        <v>296</v>
      </c>
      <c r="I114" s="18" t="s">
        <v>297</v>
      </c>
    </row>
    <row r="115" spans="1:9" ht="63.75" x14ac:dyDescent="0.25">
      <c r="A115" s="9" t="s">
        <v>65</v>
      </c>
      <c r="B115" s="9" t="s">
        <v>66</v>
      </c>
      <c r="C115" s="13" t="s">
        <v>151</v>
      </c>
      <c r="D115" s="19" t="s">
        <v>283</v>
      </c>
      <c r="E115" s="20">
        <v>44141</v>
      </c>
      <c r="F115" s="14">
        <v>7800</v>
      </c>
      <c r="G115" s="14">
        <v>4755</v>
      </c>
      <c r="H115" s="18" t="s">
        <v>281</v>
      </c>
      <c r="I115" s="18" t="s">
        <v>282</v>
      </c>
    </row>
    <row r="116" spans="1:9" ht="102" x14ac:dyDescent="0.25">
      <c r="A116" s="9" t="s">
        <v>65</v>
      </c>
      <c r="B116" s="9" t="s">
        <v>66</v>
      </c>
      <c r="C116" s="10" t="s">
        <v>64</v>
      </c>
      <c r="D116" s="11" t="s">
        <v>259</v>
      </c>
      <c r="E116" s="11" t="s">
        <v>86</v>
      </c>
      <c r="F116" s="14">
        <v>13500</v>
      </c>
      <c r="G116" s="12">
        <v>4500</v>
      </c>
      <c r="H116" s="1" t="s">
        <v>242</v>
      </c>
      <c r="I116" s="1" t="s">
        <v>243</v>
      </c>
    </row>
    <row r="117" spans="1:9" ht="63.75" x14ac:dyDescent="0.25">
      <c r="A117" s="9" t="s">
        <v>65</v>
      </c>
      <c r="B117" s="9" t="s">
        <v>66</v>
      </c>
      <c r="C117" s="13" t="s">
        <v>151</v>
      </c>
      <c r="D117" s="19" t="s">
        <v>241</v>
      </c>
      <c r="E117" s="20">
        <v>44141</v>
      </c>
      <c r="F117" s="14">
        <v>34500</v>
      </c>
      <c r="G117" s="14">
        <v>3135</v>
      </c>
      <c r="H117" s="18" t="s">
        <v>242</v>
      </c>
      <c r="I117" s="18" t="s">
        <v>243</v>
      </c>
    </row>
    <row r="118" spans="1:9" ht="102" x14ac:dyDescent="0.25">
      <c r="A118" s="9" t="s">
        <v>65</v>
      </c>
      <c r="B118" s="9" t="s">
        <v>66</v>
      </c>
      <c r="C118" s="10" t="s">
        <v>64</v>
      </c>
      <c r="D118" s="11" t="s">
        <v>92</v>
      </c>
      <c r="E118" s="11" t="s">
        <v>86</v>
      </c>
      <c r="F118" s="14">
        <v>19000</v>
      </c>
      <c r="G118" s="12">
        <v>6000</v>
      </c>
      <c r="H118" s="1" t="s">
        <v>39</v>
      </c>
      <c r="I118" s="1" t="s">
        <v>63</v>
      </c>
    </row>
    <row r="119" spans="1:9" ht="63.75" x14ac:dyDescent="0.25">
      <c r="A119" s="9" t="s">
        <v>65</v>
      </c>
      <c r="B119" s="9" t="s">
        <v>66</v>
      </c>
      <c r="C119" s="13" t="s">
        <v>151</v>
      </c>
      <c r="D119" s="19" t="s">
        <v>244</v>
      </c>
      <c r="E119" s="20">
        <v>44141</v>
      </c>
      <c r="F119" s="14">
        <v>37560</v>
      </c>
      <c r="G119" s="14">
        <v>24000</v>
      </c>
      <c r="H119" s="18" t="s">
        <v>39</v>
      </c>
      <c r="I119" s="18" t="s">
        <v>63</v>
      </c>
    </row>
    <row r="120" spans="1:9" ht="102" x14ac:dyDescent="0.25">
      <c r="A120" s="9" t="s">
        <v>65</v>
      </c>
      <c r="B120" s="9" t="s">
        <v>66</v>
      </c>
      <c r="C120" s="10" t="s">
        <v>64</v>
      </c>
      <c r="D120" s="11" t="s">
        <v>221</v>
      </c>
      <c r="E120" s="11" t="s">
        <v>86</v>
      </c>
      <c r="F120" s="14">
        <v>18000</v>
      </c>
      <c r="G120" s="12">
        <v>6000</v>
      </c>
      <c r="H120" s="1" t="s">
        <v>120</v>
      </c>
      <c r="I120" s="1" t="s">
        <v>149</v>
      </c>
    </row>
    <row r="121" spans="1:9" ht="63.75" x14ac:dyDescent="0.25">
      <c r="A121" s="9" t="s">
        <v>65</v>
      </c>
      <c r="B121" s="9" t="s">
        <v>66</v>
      </c>
      <c r="C121" s="13" t="s">
        <v>273</v>
      </c>
      <c r="D121" s="19" t="s">
        <v>200</v>
      </c>
      <c r="E121" s="20">
        <v>44141</v>
      </c>
      <c r="F121" s="14">
        <v>115335</v>
      </c>
      <c r="G121" s="14">
        <v>60855</v>
      </c>
      <c r="H121" s="18" t="s">
        <v>120</v>
      </c>
      <c r="I121" s="18" t="s">
        <v>149</v>
      </c>
    </row>
    <row r="122" spans="1:9" ht="63.75" x14ac:dyDescent="0.25">
      <c r="A122" s="9" t="s">
        <v>65</v>
      </c>
      <c r="B122" s="9" t="s">
        <v>66</v>
      </c>
      <c r="C122" s="13" t="s">
        <v>151</v>
      </c>
      <c r="D122" s="19" t="s">
        <v>201</v>
      </c>
      <c r="E122" s="20">
        <v>44141</v>
      </c>
      <c r="F122" s="14">
        <v>1065</v>
      </c>
      <c r="G122" s="14">
        <v>0</v>
      </c>
      <c r="H122" s="18" t="s">
        <v>121</v>
      </c>
      <c r="I122" s="18" t="s">
        <v>150</v>
      </c>
    </row>
    <row r="123" spans="1:9" ht="25.5" x14ac:dyDescent="0.25">
      <c r="A123" s="9" t="s">
        <v>65</v>
      </c>
      <c r="B123" s="9" t="s">
        <v>202</v>
      </c>
      <c r="C123" s="13" t="s">
        <v>299</v>
      </c>
      <c r="D123" s="19" t="s">
        <v>300</v>
      </c>
      <c r="E123" s="20">
        <v>44363</v>
      </c>
      <c r="F123" s="14">
        <v>0</v>
      </c>
      <c r="G123" s="14">
        <v>6000</v>
      </c>
      <c r="H123" s="18" t="s">
        <v>120</v>
      </c>
      <c r="I123" s="18" t="s">
        <v>149</v>
      </c>
    </row>
    <row r="124" spans="1:9" ht="38.25" x14ac:dyDescent="0.25">
      <c r="A124" s="9" t="s">
        <v>65</v>
      </c>
      <c r="B124" s="9" t="s">
        <v>202</v>
      </c>
      <c r="C124" s="13" t="s">
        <v>289</v>
      </c>
      <c r="D124" s="19" t="s">
        <v>290</v>
      </c>
      <c r="E124" s="20">
        <v>44308</v>
      </c>
      <c r="F124" s="14">
        <v>0</v>
      </c>
      <c r="G124" s="14">
        <v>20000</v>
      </c>
      <c r="H124" s="18" t="s">
        <v>287</v>
      </c>
      <c r="I124" s="18" t="s">
        <v>288</v>
      </c>
    </row>
  </sheetData>
  <autoFilter ref="A6:I124" xr:uid="{08B6C25B-95A5-41E1-A729-9C31C8D14CE6}"/>
  <pageMargins left="0.511811024" right="0.511811024" top="0.78740157499999996" bottom="0.78740157499999996" header="0.31496062000000002" footer="0.31496062000000002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7032E-7A76-4C6A-A687-AD0CA132150B}">
  <sheetPr>
    <pageSetUpPr fitToPage="1"/>
  </sheetPr>
  <dimension ref="A1:I129"/>
  <sheetViews>
    <sheetView tabSelected="1"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2.75" x14ac:dyDescent="0.25"/>
  <cols>
    <col min="1" max="1" width="16.7109375" style="3" customWidth="1"/>
    <col min="2" max="2" width="16.28515625" style="3" customWidth="1"/>
    <col min="3" max="3" width="59.42578125" style="3" customWidth="1"/>
    <col min="4" max="5" width="15.85546875" style="15" customWidth="1"/>
    <col min="6" max="7" width="17" style="4" customWidth="1"/>
    <col min="8" max="8" width="63" style="15" bestFit="1" customWidth="1"/>
    <col min="9" max="9" width="21.140625" style="17" customWidth="1"/>
    <col min="10" max="16384" width="9.140625" style="3"/>
  </cols>
  <sheetData>
    <row r="1" spans="1:9" x14ac:dyDescent="0.25">
      <c r="A1" s="2" t="s">
        <v>10</v>
      </c>
    </row>
    <row r="2" spans="1:9" x14ac:dyDescent="0.25">
      <c r="A2" s="2" t="s">
        <v>0</v>
      </c>
    </row>
    <row r="3" spans="1:9" x14ac:dyDescent="0.25">
      <c r="A3" s="2" t="s">
        <v>302</v>
      </c>
    </row>
    <row r="4" spans="1:9" x14ac:dyDescent="0.25">
      <c r="A4" s="5" t="s">
        <v>291</v>
      </c>
    </row>
    <row r="5" spans="1:9" x14ac:dyDescent="0.25">
      <c r="A5" s="5"/>
    </row>
    <row r="6" spans="1:9" ht="63.75" x14ac:dyDescent="0.25">
      <c r="A6" s="6" t="s">
        <v>8</v>
      </c>
      <c r="B6" s="6" t="s">
        <v>9</v>
      </c>
      <c r="C6" s="6" t="s">
        <v>1</v>
      </c>
      <c r="D6" s="6" t="s">
        <v>2</v>
      </c>
      <c r="E6" s="6" t="s">
        <v>3</v>
      </c>
      <c r="F6" s="7" t="s">
        <v>4</v>
      </c>
      <c r="G6" s="7" t="s">
        <v>301</v>
      </c>
      <c r="H6" s="6" t="s">
        <v>5</v>
      </c>
      <c r="I6" s="8" t="s">
        <v>6</v>
      </c>
    </row>
    <row r="7" spans="1:9" ht="63.75" x14ac:dyDescent="0.25">
      <c r="A7" s="9" t="s">
        <v>65</v>
      </c>
      <c r="B7" s="9" t="s">
        <v>66</v>
      </c>
      <c r="C7" s="13" t="s">
        <v>151</v>
      </c>
      <c r="D7" s="19" t="s">
        <v>152</v>
      </c>
      <c r="E7" s="20">
        <v>44151</v>
      </c>
      <c r="F7" s="14">
        <v>353773.41000000003</v>
      </c>
      <c r="G7" s="14">
        <v>113743.41</v>
      </c>
      <c r="H7" s="16" t="s">
        <v>93</v>
      </c>
      <c r="I7" s="1" t="s">
        <v>122</v>
      </c>
    </row>
    <row r="8" spans="1:9" ht="63.75" x14ac:dyDescent="0.25">
      <c r="A8" s="9" t="s">
        <v>65</v>
      </c>
      <c r="B8" s="9" t="s">
        <v>66</v>
      </c>
      <c r="C8" s="13" t="s">
        <v>151</v>
      </c>
      <c r="D8" s="19" t="s">
        <v>153</v>
      </c>
      <c r="E8" s="20">
        <v>44139</v>
      </c>
      <c r="F8" s="14">
        <v>56992.5</v>
      </c>
      <c r="G8" s="14">
        <v>15652.5</v>
      </c>
      <c r="H8" s="18" t="s">
        <v>94</v>
      </c>
      <c r="I8" s="18" t="s">
        <v>123</v>
      </c>
    </row>
    <row r="9" spans="1:9" ht="102" x14ac:dyDescent="0.25">
      <c r="A9" s="9" t="s">
        <v>65</v>
      </c>
      <c r="B9" s="9" t="s">
        <v>66</v>
      </c>
      <c r="C9" s="10" t="s">
        <v>64</v>
      </c>
      <c r="D9" s="11" t="s">
        <v>207</v>
      </c>
      <c r="E9" s="11" t="s">
        <v>12</v>
      </c>
      <c r="F9" s="14">
        <v>33628</v>
      </c>
      <c r="G9" s="12">
        <v>6000</v>
      </c>
      <c r="H9" s="1" t="s">
        <v>95</v>
      </c>
      <c r="I9" s="1" t="s">
        <v>124</v>
      </c>
    </row>
    <row r="10" spans="1:9" ht="63.75" x14ac:dyDescent="0.25">
      <c r="A10" s="9" t="s">
        <v>65</v>
      </c>
      <c r="B10" s="9" t="s">
        <v>66</v>
      </c>
      <c r="C10" s="13" t="s">
        <v>151</v>
      </c>
      <c r="D10" s="19" t="s">
        <v>156</v>
      </c>
      <c r="E10" s="20">
        <v>44139</v>
      </c>
      <c r="F10" s="14">
        <v>117652.5</v>
      </c>
      <c r="G10" s="14">
        <v>7935</v>
      </c>
      <c r="H10" s="18" t="s">
        <v>95</v>
      </c>
      <c r="I10" s="18" t="s">
        <v>124</v>
      </c>
    </row>
    <row r="11" spans="1:9" ht="63.75" x14ac:dyDescent="0.25">
      <c r="A11" s="9" t="s">
        <v>65</v>
      </c>
      <c r="B11" s="9" t="s">
        <v>66</v>
      </c>
      <c r="C11" s="13" t="s">
        <v>151</v>
      </c>
      <c r="D11" s="19" t="s">
        <v>157</v>
      </c>
      <c r="E11" s="20">
        <v>44139</v>
      </c>
      <c r="F11" s="14">
        <v>52080</v>
      </c>
      <c r="G11" s="14">
        <v>30045</v>
      </c>
      <c r="H11" s="18" t="s">
        <v>96</v>
      </c>
      <c r="I11" s="18" t="s">
        <v>125</v>
      </c>
    </row>
    <row r="12" spans="1:9" ht="102" x14ac:dyDescent="0.25">
      <c r="A12" s="9" t="s">
        <v>65</v>
      </c>
      <c r="B12" s="9" t="s">
        <v>66</v>
      </c>
      <c r="C12" s="10" t="s">
        <v>64</v>
      </c>
      <c r="D12" s="11" t="s">
        <v>305</v>
      </c>
      <c r="E12" s="11" t="s">
        <v>12</v>
      </c>
      <c r="F12" s="14">
        <v>29770</v>
      </c>
      <c r="G12" s="12">
        <v>19000</v>
      </c>
      <c r="H12" s="1" t="s">
        <v>96</v>
      </c>
      <c r="I12" s="1" t="s">
        <v>125</v>
      </c>
    </row>
    <row r="13" spans="1:9" ht="102" x14ac:dyDescent="0.25">
      <c r="A13" s="9" t="s">
        <v>65</v>
      </c>
      <c r="B13" s="9" t="s">
        <v>66</v>
      </c>
      <c r="C13" s="10" t="s">
        <v>64</v>
      </c>
      <c r="D13" s="11" t="s">
        <v>11</v>
      </c>
      <c r="E13" s="11" t="s">
        <v>12</v>
      </c>
      <c r="F13" s="14">
        <v>56295</v>
      </c>
      <c r="G13" s="12">
        <v>6000</v>
      </c>
      <c r="H13" s="1" t="s">
        <v>15</v>
      </c>
      <c r="I13" s="1" t="s">
        <v>13</v>
      </c>
    </row>
    <row r="14" spans="1:9" ht="63.75" x14ac:dyDescent="0.25">
      <c r="A14" s="9" t="s">
        <v>65</v>
      </c>
      <c r="B14" s="9" t="s">
        <v>66</v>
      </c>
      <c r="C14" s="13" t="s">
        <v>151</v>
      </c>
      <c r="D14" s="19" t="s">
        <v>158</v>
      </c>
      <c r="E14" s="20">
        <v>44139</v>
      </c>
      <c r="F14" s="14">
        <v>38625</v>
      </c>
      <c r="G14" s="14">
        <v>26580</v>
      </c>
      <c r="H14" s="18" t="s">
        <v>15</v>
      </c>
      <c r="I14" s="18" t="s">
        <v>13</v>
      </c>
    </row>
    <row r="15" spans="1:9" ht="102" x14ac:dyDescent="0.25">
      <c r="A15" s="9" t="s">
        <v>65</v>
      </c>
      <c r="B15" s="9" t="s">
        <v>66</v>
      </c>
      <c r="C15" s="10" t="s">
        <v>64</v>
      </c>
      <c r="D15" s="11" t="s">
        <v>69</v>
      </c>
      <c r="E15" s="11" t="s">
        <v>12</v>
      </c>
      <c r="F15" s="14">
        <v>59272.14</v>
      </c>
      <c r="G15" s="12">
        <v>6000</v>
      </c>
      <c r="H15" s="1" t="s">
        <v>16</v>
      </c>
      <c r="I15" s="1" t="s">
        <v>41</v>
      </c>
    </row>
    <row r="16" spans="1:9" ht="63.75" x14ac:dyDescent="0.25">
      <c r="A16" s="9" t="s">
        <v>65</v>
      </c>
      <c r="B16" s="9" t="s">
        <v>66</v>
      </c>
      <c r="C16" s="13" t="s">
        <v>151</v>
      </c>
      <c r="D16" s="19" t="s">
        <v>159</v>
      </c>
      <c r="E16" s="20">
        <v>44139</v>
      </c>
      <c r="F16" s="14">
        <v>55685</v>
      </c>
      <c r="G16" s="14">
        <v>4770</v>
      </c>
      <c r="H16" s="18" t="s">
        <v>16</v>
      </c>
      <c r="I16" s="18" t="s">
        <v>41</v>
      </c>
    </row>
    <row r="17" spans="1:9" ht="102" x14ac:dyDescent="0.25">
      <c r="A17" s="9" t="s">
        <v>65</v>
      </c>
      <c r="B17" s="9" t="s">
        <v>66</v>
      </c>
      <c r="C17" s="10" t="s">
        <v>64</v>
      </c>
      <c r="D17" s="11" t="s">
        <v>70</v>
      </c>
      <c r="E17" s="11" t="s">
        <v>12</v>
      </c>
      <c r="F17" s="14">
        <v>22215</v>
      </c>
      <c r="G17" s="12">
        <v>6000</v>
      </c>
      <c r="H17" s="1" t="s">
        <v>17</v>
      </c>
      <c r="I17" s="1" t="s">
        <v>14</v>
      </c>
    </row>
    <row r="18" spans="1:9" ht="63.75" x14ac:dyDescent="0.25">
      <c r="A18" s="9" t="s">
        <v>65</v>
      </c>
      <c r="B18" s="9" t="s">
        <v>66</v>
      </c>
      <c r="C18" s="13" t="s">
        <v>151</v>
      </c>
      <c r="D18" s="19" t="s">
        <v>185</v>
      </c>
      <c r="E18" s="20">
        <v>44139</v>
      </c>
      <c r="F18" s="14">
        <v>6735</v>
      </c>
      <c r="G18" s="14">
        <v>30795</v>
      </c>
      <c r="H18" s="18" t="s">
        <v>17</v>
      </c>
      <c r="I18" s="18" t="s">
        <v>14</v>
      </c>
    </row>
    <row r="19" spans="1:9" ht="63.75" x14ac:dyDescent="0.25">
      <c r="A19" s="9" t="s">
        <v>65</v>
      </c>
      <c r="B19" s="9" t="s">
        <v>66</v>
      </c>
      <c r="C19" s="13" t="s">
        <v>151</v>
      </c>
      <c r="D19" s="19" t="s">
        <v>160</v>
      </c>
      <c r="E19" s="20">
        <v>44139</v>
      </c>
      <c r="F19" s="14">
        <v>75765</v>
      </c>
      <c r="G19" s="14">
        <v>14625</v>
      </c>
      <c r="H19" s="18" t="s">
        <v>97</v>
      </c>
      <c r="I19" s="18" t="s">
        <v>126</v>
      </c>
    </row>
    <row r="20" spans="1:9" ht="102" x14ac:dyDescent="0.25">
      <c r="A20" s="9" t="s">
        <v>65</v>
      </c>
      <c r="B20" s="9" t="s">
        <v>66</v>
      </c>
      <c r="C20" s="10" t="s">
        <v>64</v>
      </c>
      <c r="D20" s="11" t="s">
        <v>71</v>
      </c>
      <c r="E20" s="11" t="s">
        <v>12</v>
      </c>
      <c r="F20" s="14">
        <v>35430</v>
      </c>
      <c r="G20" s="12">
        <v>7000</v>
      </c>
      <c r="H20" s="1" t="s">
        <v>18</v>
      </c>
      <c r="I20" s="1" t="s">
        <v>42</v>
      </c>
    </row>
    <row r="21" spans="1:9" ht="63.75" x14ac:dyDescent="0.25">
      <c r="A21" s="9" t="s">
        <v>65</v>
      </c>
      <c r="B21" s="9" t="s">
        <v>66</v>
      </c>
      <c r="C21" s="13" t="s">
        <v>273</v>
      </c>
      <c r="D21" s="19" t="s">
        <v>161</v>
      </c>
      <c r="E21" s="20">
        <v>44139</v>
      </c>
      <c r="F21" s="14">
        <v>117315</v>
      </c>
      <c r="G21" s="14">
        <v>34272.14</v>
      </c>
      <c r="H21" s="18" t="s">
        <v>18</v>
      </c>
      <c r="I21" s="18" t="s">
        <v>42</v>
      </c>
    </row>
    <row r="22" spans="1:9" ht="102" x14ac:dyDescent="0.25">
      <c r="A22" s="9" t="s">
        <v>65</v>
      </c>
      <c r="B22" s="9" t="s">
        <v>66</v>
      </c>
      <c r="C22" s="10" t="s">
        <v>64</v>
      </c>
      <c r="D22" s="11" t="s">
        <v>72</v>
      </c>
      <c r="E22" s="11" t="s">
        <v>12</v>
      </c>
      <c r="F22" s="14">
        <v>28980</v>
      </c>
      <c r="G22" s="12">
        <v>6000</v>
      </c>
      <c r="H22" s="1" t="s">
        <v>19</v>
      </c>
      <c r="I22" s="1" t="s">
        <v>43</v>
      </c>
    </row>
    <row r="23" spans="1:9" ht="63.75" x14ac:dyDescent="0.25">
      <c r="A23" s="9" t="s">
        <v>65</v>
      </c>
      <c r="B23" s="9" t="s">
        <v>66</v>
      </c>
      <c r="C23" s="13" t="s">
        <v>151</v>
      </c>
      <c r="D23" s="19" t="s">
        <v>162</v>
      </c>
      <c r="E23" s="20">
        <v>44139</v>
      </c>
      <c r="F23" s="14">
        <v>25732.5</v>
      </c>
      <c r="G23" s="14">
        <v>23685</v>
      </c>
      <c r="H23" s="18" t="s">
        <v>19</v>
      </c>
      <c r="I23" s="18" t="s">
        <v>43</v>
      </c>
    </row>
    <row r="24" spans="1:9" ht="63.75" x14ac:dyDescent="0.25">
      <c r="A24" s="9" t="s">
        <v>65</v>
      </c>
      <c r="B24" s="9" t="s">
        <v>66</v>
      </c>
      <c r="C24" s="13" t="s">
        <v>151</v>
      </c>
      <c r="D24" s="19" t="s">
        <v>163</v>
      </c>
      <c r="E24" s="20">
        <v>44139</v>
      </c>
      <c r="F24" s="14">
        <v>71100</v>
      </c>
      <c r="G24" s="14">
        <v>2070</v>
      </c>
      <c r="H24" s="18" t="s">
        <v>98</v>
      </c>
      <c r="I24" s="18" t="s">
        <v>127</v>
      </c>
    </row>
    <row r="25" spans="1:9" ht="102" x14ac:dyDescent="0.25">
      <c r="A25" s="9" t="s">
        <v>65</v>
      </c>
      <c r="B25" s="9" t="s">
        <v>66</v>
      </c>
      <c r="C25" s="10" t="s">
        <v>64</v>
      </c>
      <c r="D25" s="11" t="s">
        <v>208</v>
      </c>
      <c r="E25" s="11" t="s">
        <v>12</v>
      </c>
      <c r="F25" s="14">
        <v>198082.5</v>
      </c>
      <c r="G25" s="12">
        <v>7500</v>
      </c>
      <c r="H25" s="1" t="s">
        <v>209</v>
      </c>
      <c r="I25" s="1" t="s">
        <v>210</v>
      </c>
    </row>
    <row r="26" spans="1:9" ht="63.75" x14ac:dyDescent="0.25">
      <c r="A26" s="9" t="s">
        <v>65</v>
      </c>
      <c r="B26" s="9" t="s">
        <v>66</v>
      </c>
      <c r="C26" s="13" t="s">
        <v>151</v>
      </c>
      <c r="D26" s="19" t="s">
        <v>222</v>
      </c>
      <c r="E26" s="20">
        <v>44139</v>
      </c>
      <c r="F26" s="14">
        <v>5295</v>
      </c>
      <c r="G26" s="14">
        <v>1560</v>
      </c>
      <c r="H26" s="18" t="s">
        <v>209</v>
      </c>
      <c r="I26" s="18" t="s">
        <v>210</v>
      </c>
    </row>
    <row r="27" spans="1:9" ht="102" x14ac:dyDescent="0.25">
      <c r="A27" s="9" t="s">
        <v>65</v>
      </c>
      <c r="B27" s="9" t="s">
        <v>66</v>
      </c>
      <c r="C27" s="10" t="s">
        <v>64</v>
      </c>
      <c r="D27" s="11" t="s">
        <v>211</v>
      </c>
      <c r="E27" s="11" t="s">
        <v>12</v>
      </c>
      <c r="F27" s="14">
        <v>54210</v>
      </c>
      <c r="G27" s="12">
        <v>6000</v>
      </c>
      <c r="H27" s="1" t="s">
        <v>99</v>
      </c>
      <c r="I27" s="1" t="s">
        <v>128</v>
      </c>
    </row>
    <row r="28" spans="1:9" ht="63.75" x14ac:dyDescent="0.25">
      <c r="A28" s="9" t="s">
        <v>65</v>
      </c>
      <c r="B28" s="9" t="s">
        <v>66</v>
      </c>
      <c r="C28" s="13" t="s">
        <v>151</v>
      </c>
      <c r="D28" s="19" t="s">
        <v>164</v>
      </c>
      <c r="E28" s="20">
        <v>44139</v>
      </c>
      <c r="F28" s="14">
        <v>96885</v>
      </c>
      <c r="G28" s="14">
        <v>21450</v>
      </c>
      <c r="H28" s="18" t="s">
        <v>99</v>
      </c>
      <c r="I28" s="18" t="s">
        <v>128</v>
      </c>
    </row>
    <row r="29" spans="1:9" ht="102" x14ac:dyDescent="0.25">
      <c r="A29" s="9" t="s">
        <v>65</v>
      </c>
      <c r="B29" s="9" t="s">
        <v>66</v>
      </c>
      <c r="C29" s="10" t="s">
        <v>64</v>
      </c>
      <c r="D29" s="11" t="s">
        <v>73</v>
      </c>
      <c r="E29" s="11" t="s">
        <v>12</v>
      </c>
      <c r="F29" s="14">
        <v>188542.5</v>
      </c>
      <c r="G29" s="12">
        <v>6000</v>
      </c>
      <c r="H29" s="1" t="s">
        <v>20</v>
      </c>
      <c r="I29" s="1" t="s">
        <v>44</v>
      </c>
    </row>
    <row r="30" spans="1:9" ht="63.75" x14ac:dyDescent="0.25">
      <c r="A30" s="9" t="s">
        <v>65</v>
      </c>
      <c r="B30" s="9" t="s">
        <v>66</v>
      </c>
      <c r="C30" s="13" t="s">
        <v>151</v>
      </c>
      <c r="D30" s="19" t="s">
        <v>223</v>
      </c>
      <c r="E30" s="20">
        <v>44139</v>
      </c>
      <c r="F30" s="14">
        <v>136875</v>
      </c>
      <c r="G30" s="14">
        <v>8985</v>
      </c>
      <c r="H30" s="18" t="s">
        <v>20</v>
      </c>
      <c r="I30" s="18" t="s">
        <v>44</v>
      </c>
    </row>
    <row r="31" spans="1:9" ht="102" x14ac:dyDescent="0.25">
      <c r="A31" s="9" t="s">
        <v>65</v>
      </c>
      <c r="B31" s="9" t="s">
        <v>66</v>
      </c>
      <c r="C31" s="10" t="s">
        <v>64</v>
      </c>
      <c r="D31" s="11" t="s">
        <v>74</v>
      </c>
      <c r="E31" s="11" t="s">
        <v>12</v>
      </c>
      <c r="F31" s="14">
        <v>130428.14</v>
      </c>
      <c r="G31" s="12">
        <v>6000</v>
      </c>
      <c r="H31" s="1" t="s">
        <v>21</v>
      </c>
      <c r="I31" s="1" t="s">
        <v>45</v>
      </c>
    </row>
    <row r="32" spans="1:9" ht="63.75" x14ac:dyDescent="0.25">
      <c r="A32" s="9" t="s">
        <v>65</v>
      </c>
      <c r="B32" s="9" t="s">
        <v>66</v>
      </c>
      <c r="C32" s="13" t="s">
        <v>151</v>
      </c>
      <c r="D32" s="19" t="s">
        <v>165</v>
      </c>
      <c r="E32" s="20">
        <v>44139</v>
      </c>
      <c r="F32" s="14">
        <v>38965</v>
      </c>
      <c r="G32" s="14">
        <v>29850</v>
      </c>
      <c r="H32" s="18" t="s">
        <v>21</v>
      </c>
      <c r="I32" s="18" t="s">
        <v>45</v>
      </c>
    </row>
    <row r="33" spans="1:9" ht="63.75" x14ac:dyDescent="0.25">
      <c r="A33" s="9" t="s">
        <v>65</v>
      </c>
      <c r="B33" s="9" t="s">
        <v>66</v>
      </c>
      <c r="C33" s="13" t="s">
        <v>151</v>
      </c>
      <c r="D33" s="19" t="s">
        <v>263</v>
      </c>
      <c r="E33" s="20">
        <v>44139</v>
      </c>
      <c r="F33" s="14">
        <v>23235</v>
      </c>
      <c r="G33" s="14">
        <v>11872.5</v>
      </c>
      <c r="H33" s="18" t="s">
        <v>261</v>
      </c>
      <c r="I33" s="18" t="s">
        <v>262</v>
      </c>
    </row>
    <row r="34" spans="1:9" ht="63.75" x14ac:dyDescent="0.25">
      <c r="A34" s="9" t="s">
        <v>65</v>
      </c>
      <c r="B34" s="9" t="s">
        <v>66</v>
      </c>
      <c r="C34" s="13" t="s">
        <v>151</v>
      </c>
      <c r="D34" s="19" t="s">
        <v>266</v>
      </c>
      <c r="E34" s="20">
        <v>44139</v>
      </c>
      <c r="F34" s="14">
        <v>29370</v>
      </c>
      <c r="G34" s="14">
        <v>18045</v>
      </c>
      <c r="H34" s="18" t="s">
        <v>264</v>
      </c>
      <c r="I34" s="18" t="s">
        <v>265</v>
      </c>
    </row>
    <row r="35" spans="1:9" ht="102" x14ac:dyDescent="0.25">
      <c r="A35" s="9" t="s">
        <v>65</v>
      </c>
      <c r="B35" s="9" t="s">
        <v>66</v>
      </c>
      <c r="C35" s="10" t="s">
        <v>64</v>
      </c>
      <c r="D35" s="11" t="s">
        <v>75</v>
      </c>
      <c r="E35" s="11" t="s">
        <v>68</v>
      </c>
      <c r="F35" s="14">
        <v>41272.5</v>
      </c>
      <c r="G35" s="12">
        <v>6000</v>
      </c>
      <c r="H35" s="1" t="s">
        <v>22</v>
      </c>
      <c r="I35" s="1" t="s">
        <v>46</v>
      </c>
    </row>
    <row r="36" spans="1:9" ht="102" x14ac:dyDescent="0.25">
      <c r="A36" s="9" t="s">
        <v>65</v>
      </c>
      <c r="B36" s="9" t="s">
        <v>66</v>
      </c>
      <c r="C36" s="10" t="s">
        <v>64</v>
      </c>
      <c r="D36" s="11" t="s">
        <v>76</v>
      </c>
      <c r="E36" s="11" t="s">
        <v>68</v>
      </c>
      <c r="F36" s="14">
        <v>29865</v>
      </c>
      <c r="G36" s="12">
        <v>14000</v>
      </c>
      <c r="H36" s="1" t="s">
        <v>23</v>
      </c>
      <c r="I36" s="1" t="s">
        <v>47</v>
      </c>
    </row>
    <row r="37" spans="1:9" ht="63.75" x14ac:dyDescent="0.25">
      <c r="A37" s="9" t="s">
        <v>65</v>
      </c>
      <c r="B37" s="9" t="s">
        <v>66</v>
      </c>
      <c r="C37" s="13" t="s">
        <v>151</v>
      </c>
      <c r="D37" s="19" t="s">
        <v>166</v>
      </c>
      <c r="E37" s="20">
        <v>44139</v>
      </c>
      <c r="F37" s="14">
        <v>67243.39</v>
      </c>
      <c r="G37" s="14">
        <v>15795</v>
      </c>
      <c r="H37" s="18" t="s">
        <v>23</v>
      </c>
      <c r="I37" s="18" t="s">
        <v>47</v>
      </c>
    </row>
    <row r="38" spans="1:9" ht="102" x14ac:dyDescent="0.25">
      <c r="A38" s="9" t="s">
        <v>65</v>
      </c>
      <c r="B38" s="9" t="s">
        <v>66</v>
      </c>
      <c r="C38" s="10" t="s">
        <v>64</v>
      </c>
      <c r="D38" s="11" t="s">
        <v>154</v>
      </c>
      <c r="E38" s="11" t="s">
        <v>155</v>
      </c>
      <c r="F38" s="14">
        <v>15525</v>
      </c>
      <c r="G38" s="12">
        <v>0</v>
      </c>
      <c r="H38" s="21" t="s">
        <v>24</v>
      </c>
      <c r="I38" s="21" t="s">
        <v>48</v>
      </c>
    </row>
    <row r="39" spans="1:9" ht="63.75" x14ac:dyDescent="0.25">
      <c r="A39" s="9" t="s">
        <v>65</v>
      </c>
      <c r="B39" s="9" t="s">
        <v>66</v>
      </c>
      <c r="C39" s="13" t="s">
        <v>151</v>
      </c>
      <c r="D39" s="19" t="s">
        <v>205</v>
      </c>
      <c r="E39" s="20">
        <v>44139</v>
      </c>
      <c r="F39" s="14">
        <v>37755</v>
      </c>
      <c r="G39" s="14">
        <v>49140</v>
      </c>
      <c r="H39" s="18" t="s">
        <v>24</v>
      </c>
      <c r="I39" s="18" t="s">
        <v>48</v>
      </c>
    </row>
    <row r="40" spans="1:9" ht="102" x14ac:dyDescent="0.25">
      <c r="A40" s="9" t="s">
        <v>65</v>
      </c>
      <c r="B40" s="9" t="s">
        <v>66</v>
      </c>
      <c r="C40" s="10" t="s">
        <v>64</v>
      </c>
      <c r="D40" s="11" t="s">
        <v>77</v>
      </c>
      <c r="E40" s="11" t="s">
        <v>68</v>
      </c>
      <c r="F40" s="14">
        <v>40399.68</v>
      </c>
      <c r="G40" s="12">
        <v>6000</v>
      </c>
      <c r="H40" s="1" t="s">
        <v>25</v>
      </c>
      <c r="I40" s="1" t="s">
        <v>49</v>
      </c>
    </row>
    <row r="41" spans="1:9" ht="63.75" x14ac:dyDescent="0.25">
      <c r="A41" s="9" t="s">
        <v>65</v>
      </c>
      <c r="B41" s="9" t="s">
        <v>66</v>
      </c>
      <c r="C41" s="13" t="s">
        <v>151</v>
      </c>
      <c r="D41" s="19" t="s">
        <v>186</v>
      </c>
      <c r="E41" s="20">
        <v>44139</v>
      </c>
      <c r="F41" s="14">
        <v>33330</v>
      </c>
      <c r="G41" s="14">
        <v>1155</v>
      </c>
      <c r="H41" s="18" t="s">
        <v>25</v>
      </c>
      <c r="I41" s="18" t="s">
        <v>49</v>
      </c>
    </row>
    <row r="42" spans="1:9" ht="102" x14ac:dyDescent="0.25">
      <c r="A42" s="9" t="s">
        <v>65</v>
      </c>
      <c r="B42" s="9" t="s">
        <v>66</v>
      </c>
      <c r="C42" s="10" t="s">
        <v>64</v>
      </c>
      <c r="D42" s="11" t="s">
        <v>78</v>
      </c>
      <c r="E42" s="11" t="s">
        <v>68</v>
      </c>
      <c r="F42" s="14">
        <v>24300</v>
      </c>
      <c r="G42" s="12">
        <v>12000</v>
      </c>
      <c r="H42" s="1" t="s">
        <v>26</v>
      </c>
      <c r="I42" s="1" t="s">
        <v>50</v>
      </c>
    </row>
    <row r="43" spans="1:9" ht="63.75" x14ac:dyDescent="0.25">
      <c r="A43" s="9" t="s">
        <v>65</v>
      </c>
      <c r="B43" s="9" t="s">
        <v>66</v>
      </c>
      <c r="C43" s="13" t="s">
        <v>151</v>
      </c>
      <c r="D43" s="19" t="s">
        <v>187</v>
      </c>
      <c r="E43" s="20">
        <v>44139</v>
      </c>
      <c r="F43" s="14">
        <v>41265</v>
      </c>
      <c r="G43" s="14">
        <v>24210</v>
      </c>
      <c r="H43" s="18" t="s">
        <v>26</v>
      </c>
      <c r="I43" s="18" t="s">
        <v>50</v>
      </c>
    </row>
    <row r="44" spans="1:9" ht="102" x14ac:dyDescent="0.25">
      <c r="A44" s="9" t="s">
        <v>65</v>
      </c>
      <c r="B44" s="9" t="s">
        <v>66</v>
      </c>
      <c r="C44" s="10" t="s">
        <v>64</v>
      </c>
      <c r="D44" s="11" t="s">
        <v>280</v>
      </c>
      <c r="E44" s="11" t="s">
        <v>68</v>
      </c>
      <c r="F44" s="14">
        <v>42955</v>
      </c>
      <c r="G44" s="12">
        <v>12000</v>
      </c>
      <c r="H44" s="1" t="s">
        <v>100</v>
      </c>
      <c r="I44" s="1" t="s">
        <v>129</v>
      </c>
    </row>
    <row r="45" spans="1:9" ht="63.75" x14ac:dyDescent="0.25">
      <c r="A45" s="9" t="s">
        <v>65</v>
      </c>
      <c r="B45" s="9" t="s">
        <v>66</v>
      </c>
      <c r="C45" s="13" t="s">
        <v>151</v>
      </c>
      <c r="D45" s="19" t="s">
        <v>167</v>
      </c>
      <c r="E45" s="20">
        <v>44139</v>
      </c>
      <c r="F45" s="14">
        <v>40765</v>
      </c>
      <c r="G45" s="14">
        <v>63885</v>
      </c>
      <c r="H45" s="18" t="s">
        <v>100</v>
      </c>
      <c r="I45" s="18" t="s">
        <v>129</v>
      </c>
    </row>
    <row r="46" spans="1:9" ht="102" x14ac:dyDescent="0.25">
      <c r="A46" s="9" t="s">
        <v>65</v>
      </c>
      <c r="B46" s="9" t="s">
        <v>66</v>
      </c>
      <c r="C46" s="10" t="s">
        <v>64</v>
      </c>
      <c r="D46" s="11" t="s">
        <v>212</v>
      </c>
      <c r="E46" s="11" t="s">
        <v>68</v>
      </c>
      <c r="F46" s="14">
        <v>78064.92</v>
      </c>
      <c r="G46" s="12">
        <v>15000</v>
      </c>
      <c r="H46" s="1" t="s">
        <v>101</v>
      </c>
      <c r="I46" s="1" t="s">
        <v>130</v>
      </c>
    </row>
    <row r="47" spans="1:9" ht="63.75" x14ac:dyDescent="0.25">
      <c r="A47" s="9" t="s">
        <v>65</v>
      </c>
      <c r="B47" s="9" t="s">
        <v>66</v>
      </c>
      <c r="C47" s="13" t="s">
        <v>151</v>
      </c>
      <c r="D47" s="11" t="s">
        <v>168</v>
      </c>
      <c r="E47" s="11" t="s">
        <v>155</v>
      </c>
      <c r="F47" s="14">
        <v>24847.5</v>
      </c>
      <c r="G47" s="12">
        <v>35685</v>
      </c>
      <c r="H47" s="1" t="s">
        <v>101</v>
      </c>
      <c r="I47" s="18" t="s">
        <v>130</v>
      </c>
    </row>
    <row r="48" spans="1:9" ht="63.75" x14ac:dyDescent="0.25">
      <c r="A48" s="9" t="s">
        <v>65</v>
      </c>
      <c r="B48" s="9" t="s">
        <v>66</v>
      </c>
      <c r="C48" s="13" t="s">
        <v>151</v>
      </c>
      <c r="D48" s="19" t="s">
        <v>169</v>
      </c>
      <c r="E48" s="20">
        <v>44139</v>
      </c>
      <c r="F48" s="14">
        <v>16620</v>
      </c>
      <c r="G48" s="14">
        <v>41835</v>
      </c>
      <c r="H48" s="18" t="s">
        <v>102</v>
      </c>
      <c r="I48" s="18" t="s">
        <v>131</v>
      </c>
    </row>
    <row r="49" spans="1:9" ht="102" x14ac:dyDescent="0.25">
      <c r="A49" s="9" t="s">
        <v>65</v>
      </c>
      <c r="B49" s="9" t="s">
        <v>66</v>
      </c>
      <c r="C49" s="10" t="s">
        <v>64</v>
      </c>
      <c r="D49" s="11" t="s">
        <v>253</v>
      </c>
      <c r="E49" s="11" t="s">
        <v>68</v>
      </c>
      <c r="F49" s="14">
        <v>37297.5</v>
      </c>
      <c r="G49" s="12">
        <v>0</v>
      </c>
      <c r="H49" s="1" t="s">
        <v>112</v>
      </c>
      <c r="I49" s="1" t="s">
        <v>141</v>
      </c>
    </row>
    <row r="50" spans="1:9" ht="63.75" x14ac:dyDescent="0.25">
      <c r="A50" s="9" t="s">
        <v>65</v>
      </c>
      <c r="B50" s="9" t="s">
        <v>66</v>
      </c>
      <c r="C50" s="13" t="s">
        <v>151</v>
      </c>
      <c r="D50" s="19" t="s">
        <v>188</v>
      </c>
      <c r="E50" s="20">
        <v>44139</v>
      </c>
      <c r="F50" s="14">
        <v>87192.5</v>
      </c>
      <c r="G50" s="14">
        <v>30630</v>
      </c>
      <c r="H50" s="18" t="s">
        <v>112</v>
      </c>
      <c r="I50" s="18" t="s">
        <v>141</v>
      </c>
    </row>
    <row r="51" spans="1:9" ht="102" x14ac:dyDescent="0.25">
      <c r="A51" s="9" t="s">
        <v>65</v>
      </c>
      <c r="B51" s="9" t="s">
        <v>66</v>
      </c>
      <c r="C51" s="10" t="s">
        <v>64</v>
      </c>
      <c r="D51" s="11" t="s">
        <v>213</v>
      </c>
      <c r="E51" s="11" t="s">
        <v>68</v>
      </c>
      <c r="F51" s="14">
        <v>156348.56</v>
      </c>
      <c r="G51" s="12">
        <v>12000</v>
      </c>
      <c r="H51" s="1" t="s">
        <v>214</v>
      </c>
      <c r="I51" s="1" t="s">
        <v>215</v>
      </c>
    </row>
    <row r="52" spans="1:9" ht="63.75" x14ac:dyDescent="0.25">
      <c r="A52" s="9" t="s">
        <v>65</v>
      </c>
      <c r="B52" s="9" t="s">
        <v>66</v>
      </c>
      <c r="C52" s="13" t="s">
        <v>151</v>
      </c>
      <c r="D52" s="19" t="s">
        <v>224</v>
      </c>
      <c r="E52" s="20">
        <v>44139</v>
      </c>
      <c r="F52" s="14">
        <v>57846.5</v>
      </c>
      <c r="G52" s="14">
        <v>13965</v>
      </c>
      <c r="H52" s="18" t="s">
        <v>214</v>
      </c>
      <c r="I52" s="18" t="s">
        <v>215</v>
      </c>
    </row>
    <row r="53" spans="1:9" ht="63.75" x14ac:dyDescent="0.25">
      <c r="A53" s="9" t="s">
        <v>65</v>
      </c>
      <c r="B53" s="9" t="s">
        <v>66</v>
      </c>
      <c r="C53" s="13" t="s">
        <v>151</v>
      </c>
      <c r="D53" s="19" t="s">
        <v>294</v>
      </c>
      <c r="E53" s="20">
        <v>44139</v>
      </c>
      <c r="F53" s="14">
        <v>76590</v>
      </c>
      <c r="G53" s="14">
        <v>5235</v>
      </c>
      <c r="H53" s="18" t="s">
        <v>293</v>
      </c>
      <c r="I53" s="18" t="s">
        <v>295</v>
      </c>
    </row>
    <row r="54" spans="1:9" ht="63.75" x14ac:dyDescent="0.25">
      <c r="A54" s="9" t="s">
        <v>65</v>
      </c>
      <c r="B54" s="9" t="s">
        <v>66</v>
      </c>
      <c r="C54" s="13" t="s">
        <v>151</v>
      </c>
      <c r="D54" s="19" t="s">
        <v>225</v>
      </c>
      <c r="E54" s="20">
        <v>44139</v>
      </c>
      <c r="F54" s="14">
        <v>50415</v>
      </c>
      <c r="G54" s="14">
        <v>5370</v>
      </c>
      <c r="H54" s="18" t="s">
        <v>226</v>
      </c>
      <c r="I54" s="18" t="s">
        <v>227</v>
      </c>
    </row>
    <row r="55" spans="1:9" ht="102" x14ac:dyDescent="0.25">
      <c r="A55" s="9" t="s">
        <v>65</v>
      </c>
      <c r="B55" s="9" t="s">
        <v>66</v>
      </c>
      <c r="C55" s="10" t="s">
        <v>64</v>
      </c>
      <c r="D55" s="11" t="s">
        <v>67</v>
      </c>
      <c r="E55" s="11" t="s">
        <v>68</v>
      </c>
      <c r="F55" s="14">
        <v>35640</v>
      </c>
      <c r="G55" s="12">
        <v>6000</v>
      </c>
      <c r="H55" s="1" t="s">
        <v>206</v>
      </c>
      <c r="I55" s="1" t="s">
        <v>40</v>
      </c>
    </row>
    <row r="56" spans="1:9" ht="63.75" x14ac:dyDescent="0.25">
      <c r="A56" s="9" t="s">
        <v>65</v>
      </c>
      <c r="B56" s="9" t="s">
        <v>66</v>
      </c>
      <c r="C56" s="13" t="s">
        <v>151</v>
      </c>
      <c r="D56" s="19" t="s">
        <v>260</v>
      </c>
      <c r="E56" s="20">
        <v>44139</v>
      </c>
      <c r="F56" s="14">
        <v>73147.5</v>
      </c>
      <c r="G56" s="14">
        <v>17272.5</v>
      </c>
      <c r="H56" s="16" t="s">
        <v>206</v>
      </c>
      <c r="I56" s="1" t="s">
        <v>40</v>
      </c>
    </row>
    <row r="57" spans="1:9" ht="102" x14ac:dyDescent="0.25">
      <c r="A57" s="9" t="s">
        <v>65</v>
      </c>
      <c r="B57" s="9" t="s">
        <v>66</v>
      </c>
      <c r="C57" s="10" t="s">
        <v>64</v>
      </c>
      <c r="D57" s="11" t="s">
        <v>254</v>
      </c>
      <c r="E57" s="11" t="s">
        <v>68</v>
      </c>
      <c r="F57" s="14">
        <v>41670</v>
      </c>
      <c r="G57" s="12">
        <v>6000</v>
      </c>
      <c r="H57" s="1" t="s">
        <v>103</v>
      </c>
      <c r="I57" s="1" t="s">
        <v>132</v>
      </c>
    </row>
    <row r="58" spans="1:9" ht="63.75" x14ac:dyDescent="0.25">
      <c r="A58" s="9" t="s">
        <v>65</v>
      </c>
      <c r="B58" s="9" t="s">
        <v>66</v>
      </c>
      <c r="C58" s="13" t="s">
        <v>151</v>
      </c>
      <c r="D58" s="19" t="s">
        <v>170</v>
      </c>
      <c r="E58" s="20">
        <v>44140</v>
      </c>
      <c r="F58" s="14">
        <v>18630</v>
      </c>
      <c r="G58" s="14">
        <v>5865</v>
      </c>
      <c r="H58" s="18" t="s">
        <v>103</v>
      </c>
      <c r="I58" s="18" t="s">
        <v>132</v>
      </c>
    </row>
    <row r="59" spans="1:9" ht="102" x14ac:dyDescent="0.25">
      <c r="A59" s="9" t="s">
        <v>65</v>
      </c>
      <c r="B59" s="9" t="s">
        <v>66</v>
      </c>
      <c r="C59" s="10" t="s">
        <v>64</v>
      </c>
      <c r="D59" s="11" t="s">
        <v>79</v>
      </c>
      <c r="E59" s="11" t="s">
        <v>68</v>
      </c>
      <c r="F59" s="14">
        <v>17025</v>
      </c>
      <c r="G59" s="12">
        <v>5500</v>
      </c>
      <c r="H59" s="1" t="s">
        <v>27</v>
      </c>
      <c r="I59" s="1" t="s">
        <v>51</v>
      </c>
    </row>
    <row r="60" spans="1:9" ht="63.75" x14ac:dyDescent="0.25">
      <c r="A60" s="9" t="s">
        <v>65</v>
      </c>
      <c r="B60" s="9" t="s">
        <v>66</v>
      </c>
      <c r="C60" s="13" t="s">
        <v>151</v>
      </c>
      <c r="D60" s="19" t="s">
        <v>189</v>
      </c>
      <c r="E60" s="20">
        <v>44140</v>
      </c>
      <c r="F60" s="14">
        <v>55425</v>
      </c>
      <c r="G60" s="14">
        <v>17243.39</v>
      </c>
      <c r="H60" s="18" t="s">
        <v>27</v>
      </c>
      <c r="I60" s="18" t="s">
        <v>51</v>
      </c>
    </row>
    <row r="61" spans="1:9" ht="102" x14ac:dyDescent="0.25">
      <c r="A61" s="9" t="s">
        <v>65</v>
      </c>
      <c r="B61" s="9" t="s">
        <v>66</v>
      </c>
      <c r="C61" s="10" t="s">
        <v>64</v>
      </c>
      <c r="D61" s="11" t="s">
        <v>80</v>
      </c>
      <c r="E61" s="11" t="s">
        <v>68</v>
      </c>
      <c r="F61" s="14">
        <v>67905</v>
      </c>
      <c r="G61" s="12">
        <v>6000</v>
      </c>
      <c r="H61" s="1" t="s">
        <v>28</v>
      </c>
      <c r="I61" s="1" t="s">
        <v>52</v>
      </c>
    </row>
    <row r="62" spans="1:9" ht="63.75" x14ac:dyDescent="0.25">
      <c r="A62" s="9" t="s">
        <v>65</v>
      </c>
      <c r="B62" s="9" t="s">
        <v>66</v>
      </c>
      <c r="C62" s="13" t="s">
        <v>151</v>
      </c>
      <c r="D62" s="19" t="s">
        <v>228</v>
      </c>
      <c r="E62" s="20">
        <v>44140</v>
      </c>
      <c r="F62" s="14">
        <v>31462.5</v>
      </c>
      <c r="G62" s="14">
        <v>5025</v>
      </c>
      <c r="H62" s="18" t="s">
        <v>28</v>
      </c>
      <c r="I62" s="18" t="s">
        <v>52</v>
      </c>
    </row>
    <row r="63" spans="1:9" ht="63.75" x14ac:dyDescent="0.25">
      <c r="A63" s="9" t="s">
        <v>65</v>
      </c>
      <c r="B63" s="9" t="s">
        <v>66</v>
      </c>
      <c r="C63" s="13" t="s">
        <v>151</v>
      </c>
      <c r="D63" s="19" t="s">
        <v>269</v>
      </c>
      <c r="E63" s="20">
        <v>44140</v>
      </c>
      <c r="F63" s="14">
        <v>59062.5</v>
      </c>
      <c r="G63" s="14">
        <v>6255</v>
      </c>
      <c r="H63" s="18" t="s">
        <v>267</v>
      </c>
      <c r="I63" s="18" t="s">
        <v>268</v>
      </c>
    </row>
    <row r="64" spans="1:9" ht="102" x14ac:dyDescent="0.25">
      <c r="A64" s="9" t="s">
        <v>65</v>
      </c>
      <c r="B64" s="9" t="s">
        <v>66</v>
      </c>
      <c r="C64" s="10" t="s">
        <v>64</v>
      </c>
      <c r="D64" s="11" t="s">
        <v>216</v>
      </c>
      <c r="E64" s="11" t="s">
        <v>68</v>
      </c>
      <c r="F64" s="14">
        <v>37185</v>
      </c>
      <c r="G64" s="12">
        <v>6000</v>
      </c>
      <c r="H64" s="1" t="s">
        <v>217</v>
      </c>
      <c r="I64" s="1" t="s">
        <v>218</v>
      </c>
    </row>
    <row r="65" spans="1:9" ht="63.75" x14ac:dyDescent="0.25">
      <c r="A65" s="9" t="s">
        <v>65</v>
      </c>
      <c r="B65" s="9" t="s">
        <v>66</v>
      </c>
      <c r="C65" s="13" t="s">
        <v>151</v>
      </c>
      <c r="D65" s="19" t="s">
        <v>270</v>
      </c>
      <c r="E65" s="20">
        <v>44140</v>
      </c>
      <c r="F65" s="14">
        <v>60510</v>
      </c>
      <c r="G65" s="14">
        <v>16399.68</v>
      </c>
      <c r="H65" s="18" t="s">
        <v>217</v>
      </c>
      <c r="I65" s="18" t="s">
        <v>218</v>
      </c>
    </row>
    <row r="66" spans="1:9" ht="102" x14ac:dyDescent="0.25">
      <c r="A66" s="9" t="s">
        <v>65</v>
      </c>
      <c r="B66" s="9" t="s">
        <v>66</v>
      </c>
      <c r="C66" s="10" t="s">
        <v>64</v>
      </c>
      <c r="D66" s="11" t="s">
        <v>81</v>
      </c>
      <c r="E66" s="11" t="s">
        <v>68</v>
      </c>
      <c r="F66" s="14">
        <v>50857.5</v>
      </c>
      <c r="G66" s="12">
        <v>4500</v>
      </c>
      <c r="H66" s="1" t="s">
        <v>29</v>
      </c>
      <c r="I66" s="1" t="s">
        <v>53</v>
      </c>
    </row>
    <row r="67" spans="1:9" ht="63.75" x14ac:dyDescent="0.25">
      <c r="A67" s="9" t="s">
        <v>65</v>
      </c>
      <c r="B67" s="9" t="s">
        <v>66</v>
      </c>
      <c r="C67" s="13" t="s">
        <v>151</v>
      </c>
      <c r="D67" s="19" t="s">
        <v>171</v>
      </c>
      <c r="E67" s="20">
        <v>44140</v>
      </c>
      <c r="F67" s="14">
        <v>93541.49</v>
      </c>
      <c r="G67" s="14">
        <v>9330</v>
      </c>
      <c r="H67" s="18" t="s">
        <v>29</v>
      </c>
      <c r="I67" s="18" t="s">
        <v>53</v>
      </c>
    </row>
    <row r="68" spans="1:9" ht="102" x14ac:dyDescent="0.25">
      <c r="A68" s="9" t="s">
        <v>65</v>
      </c>
      <c r="B68" s="9" t="s">
        <v>66</v>
      </c>
      <c r="C68" s="10" t="s">
        <v>64</v>
      </c>
      <c r="D68" s="11" t="s">
        <v>83</v>
      </c>
      <c r="E68" s="11" t="s">
        <v>68</v>
      </c>
      <c r="F68" s="14">
        <v>15405</v>
      </c>
      <c r="G68" s="12">
        <v>6000</v>
      </c>
      <c r="H68" s="1" t="s">
        <v>30</v>
      </c>
      <c r="I68" s="1" t="s">
        <v>54</v>
      </c>
    </row>
    <row r="69" spans="1:9" ht="63.75" x14ac:dyDescent="0.25">
      <c r="A69" s="9" t="s">
        <v>65</v>
      </c>
      <c r="B69" s="9" t="s">
        <v>66</v>
      </c>
      <c r="C69" s="13" t="s">
        <v>151</v>
      </c>
      <c r="D69" s="19" t="s">
        <v>271</v>
      </c>
      <c r="E69" s="20">
        <v>44140</v>
      </c>
      <c r="F69" s="14">
        <v>48660</v>
      </c>
      <c r="G69" s="14">
        <v>6300</v>
      </c>
      <c r="H69" s="18" t="s">
        <v>30</v>
      </c>
      <c r="I69" s="18" t="s">
        <v>54</v>
      </c>
    </row>
    <row r="70" spans="1:9" ht="63.75" x14ac:dyDescent="0.25">
      <c r="A70" s="9" t="s">
        <v>65</v>
      </c>
      <c r="B70" s="9" t="s">
        <v>66</v>
      </c>
      <c r="C70" s="13" t="s">
        <v>151</v>
      </c>
      <c r="D70" s="19" t="s">
        <v>172</v>
      </c>
      <c r="E70" s="20">
        <v>44140</v>
      </c>
      <c r="F70" s="14">
        <v>33000</v>
      </c>
      <c r="G70" s="14">
        <v>11265</v>
      </c>
      <c r="H70" s="18" t="s">
        <v>104</v>
      </c>
      <c r="I70" s="18" t="s">
        <v>133</v>
      </c>
    </row>
    <row r="71" spans="1:9" ht="102" x14ac:dyDescent="0.25">
      <c r="A71" s="9" t="s">
        <v>65</v>
      </c>
      <c r="B71" s="9" t="s">
        <v>66</v>
      </c>
      <c r="C71" s="10" t="s">
        <v>64</v>
      </c>
      <c r="D71" s="11" t="s">
        <v>82</v>
      </c>
      <c r="E71" s="11" t="s">
        <v>68</v>
      </c>
      <c r="F71" s="14">
        <v>30900</v>
      </c>
      <c r="G71" s="12">
        <v>13000</v>
      </c>
      <c r="H71" s="1" t="s">
        <v>31</v>
      </c>
      <c r="I71" s="1" t="s">
        <v>55</v>
      </c>
    </row>
    <row r="72" spans="1:9" ht="63.75" x14ac:dyDescent="0.25">
      <c r="A72" s="9" t="s">
        <v>65</v>
      </c>
      <c r="B72" s="9" t="s">
        <v>66</v>
      </c>
      <c r="C72" s="13" t="s">
        <v>151</v>
      </c>
      <c r="D72" s="19" t="s">
        <v>190</v>
      </c>
      <c r="E72" s="20">
        <v>44140</v>
      </c>
      <c r="F72" s="14">
        <v>36690</v>
      </c>
      <c r="G72" s="14">
        <v>10455</v>
      </c>
      <c r="H72" s="18" t="s">
        <v>31</v>
      </c>
      <c r="I72" s="18" t="s">
        <v>55</v>
      </c>
    </row>
    <row r="73" spans="1:9" ht="63.75" x14ac:dyDescent="0.25">
      <c r="A73" s="9" t="s">
        <v>65</v>
      </c>
      <c r="B73" s="9" t="s">
        <v>66</v>
      </c>
      <c r="C73" s="13" t="s">
        <v>151</v>
      </c>
      <c r="D73" s="19" t="s">
        <v>173</v>
      </c>
      <c r="E73" s="20">
        <v>44140</v>
      </c>
      <c r="F73" s="14">
        <v>66249.14</v>
      </c>
      <c r="G73" s="14">
        <v>8265</v>
      </c>
      <c r="H73" s="18" t="s">
        <v>105</v>
      </c>
      <c r="I73" s="18" t="s">
        <v>134</v>
      </c>
    </row>
    <row r="74" spans="1:9" ht="102" x14ac:dyDescent="0.25">
      <c r="A74" s="9" t="s">
        <v>65</v>
      </c>
      <c r="B74" s="9" t="s">
        <v>66</v>
      </c>
      <c r="C74" s="10" t="s">
        <v>64</v>
      </c>
      <c r="D74" s="19" t="s">
        <v>303</v>
      </c>
      <c r="E74" s="11" t="s">
        <v>68</v>
      </c>
      <c r="F74" s="14">
        <v>141195</v>
      </c>
      <c r="G74" s="14">
        <v>25000</v>
      </c>
      <c r="H74" s="18" t="s">
        <v>105</v>
      </c>
      <c r="I74" s="18" t="s">
        <v>134</v>
      </c>
    </row>
    <row r="75" spans="1:9" ht="102" x14ac:dyDescent="0.25">
      <c r="A75" s="9" t="s">
        <v>65</v>
      </c>
      <c r="B75" s="9" t="s">
        <v>66</v>
      </c>
      <c r="C75" s="10" t="s">
        <v>64</v>
      </c>
      <c r="D75" s="11" t="s">
        <v>84</v>
      </c>
      <c r="E75" s="11" t="s">
        <v>68</v>
      </c>
      <c r="F75" s="14">
        <v>5340</v>
      </c>
      <c r="G75" s="12">
        <v>6000</v>
      </c>
      <c r="H75" s="1" t="s">
        <v>32</v>
      </c>
      <c r="I75" s="1" t="s">
        <v>56</v>
      </c>
    </row>
    <row r="76" spans="1:9" ht="63.75" x14ac:dyDescent="0.25">
      <c r="A76" s="9" t="s">
        <v>65</v>
      </c>
      <c r="B76" s="9" t="s">
        <v>66</v>
      </c>
      <c r="C76" s="13" t="s">
        <v>151</v>
      </c>
      <c r="D76" s="19" t="s">
        <v>174</v>
      </c>
      <c r="E76" s="20">
        <v>44140</v>
      </c>
      <c r="F76" s="14">
        <v>26500</v>
      </c>
      <c r="G76" s="14">
        <v>51564.92</v>
      </c>
      <c r="H76" s="18" t="s">
        <v>32</v>
      </c>
      <c r="I76" s="18" t="s">
        <v>56</v>
      </c>
    </row>
    <row r="77" spans="1:9" ht="63.75" x14ac:dyDescent="0.25">
      <c r="A77" s="9" t="s">
        <v>65</v>
      </c>
      <c r="B77" s="9" t="s">
        <v>66</v>
      </c>
      <c r="C77" s="13" t="s">
        <v>151</v>
      </c>
      <c r="D77" s="19" t="s">
        <v>191</v>
      </c>
      <c r="E77" s="20">
        <v>44140</v>
      </c>
      <c r="F77" s="14">
        <v>21727.5</v>
      </c>
      <c r="G77" s="14">
        <v>3120</v>
      </c>
      <c r="H77" s="18" t="s">
        <v>113</v>
      </c>
      <c r="I77" s="18" t="s">
        <v>142</v>
      </c>
    </row>
    <row r="78" spans="1:9" ht="102" x14ac:dyDescent="0.25">
      <c r="A78" s="9" t="s">
        <v>65</v>
      </c>
      <c r="B78" s="9" t="s">
        <v>66</v>
      </c>
      <c r="C78" s="10" t="s">
        <v>64</v>
      </c>
      <c r="D78" s="11" t="s">
        <v>277</v>
      </c>
      <c r="E78" s="11" t="s">
        <v>68</v>
      </c>
      <c r="F78" s="14">
        <v>7500</v>
      </c>
      <c r="G78" s="14">
        <v>3000</v>
      </c>
      <c r="H78" s="18" t="s">
        <v>113</v>
      </c>
      <c r="I78" s="1" t="s">
        <v>142</v>
      </c>
    </row>
    <row r="79" spans="1:9" ht="63.75" x14ac:dyDescent="0.25">
      <c r="A79" s="9" t="s">
        <v>65</v>
      </c>
      <c r="B79" s="9" t="s">
        <v>66</v>
      </c>
      <c r="C79" s="13" t="s">
        <v>151</v>
      </c>
      <c r="D79" s="19" t="s">
        <v>175</v>
      </c>
      <c r="E79" s="20">
        <v>44140</v>
      </c>
      <c r="F79" s="14">
        <v>13485</v>
      </c>
      <c r="G79" s="14">
        <v>3135</v>
      </c>
      <c r="H79" s="18" t="s">
        <v>106</v>
      </c>
      <c r="I79" s="18" t="s">
        <v>135</v>
      </c>
    </row>
    <row r="80" spans="1:9" ht="63.75" x14ac:dyDescent="0.25">
      <c r="A80" s="9" t="s">
        <v>65</v>
      </c>
      <c r="B80" s="9" t="s">
        <v>66</v>
      </c>
      <c r="C80" s="13" t="s">
        <v>151</v>
      </c>
      <c r="D80" s="19" t="s">
        <v>192</v>
      </c>
      <c r="E80" s="20">
        <v>44140</v>
      </c>
      <c r="F80" s="14">
        <v>28927.5</v>
      </c>
      <c r="G80" s="14">
        <v>8370</v>
      </c>
      <c r="H80" s="18" t="s">
        <v>114</v>
      </c>
      <c r="I80" s="18" t="s">
        <v>143</v>
      </c>
    </row>
    <row r="81" spans="1:9" ht="102" x14ac:dyDescent="0.25">
      <c r="A81" s="9" t="s">
        <v>65</v>
      </c>
      <c r="B81" s="9" t="s">
        <v>66</v>
      </c>
      <c r="C81" s="10" t="s">
        <v>64</v>
      </c>
      <c r="D81" s="19" t="s">
        <v>286</v>
      </c>
      <c r="E81" s="11" t="s">
        <v>68</v>
      </c>
      <c r="F81" s="14">
        <v>21000</v>
      </c>
      <c r="G81" s="14">
        <v>10500</v>
      </c>
      <c r="H81" s="18" t="s">
        <v>114</v>
      </c>
      <c r="I81" s="18" t="s">
        <v>143</v>
      </c>
    </row>
    <row r="82" spans="1:9" ht="102" x14ac:dyDescent="0.25">
      <c r="A82" s="9" t="s">
        <v>65</v>
      </c>
      <c r="B82" s="9" t="s">
        <v>66</v>
      </c>
      <c r="C82" s="10" t="s">
        <v>64</v>
      </c>
      <c r="D82" s="11" t="s">
        <v>219</v>
      </c>
      <c r="E82" s="11" t="s">
        <v>86</v>
      </c>
      <c r="F82" s="14">
        <v>12000</v>
      </c>
      <c r="G82" s="12">
        <v>12000</v>
      </c>
      <c r="H82" s="1" t="s">
        <v>115</v>
      </c>
      <c r="I82" s="1" t="s">
        <v>144</v>
      </c>
    </row>
    <row r="83" spans="1:9" ht="63.75" x14ac:dyDescent="0.25">
      <c r="A83" s="9" t="s">
        <v>65</v>
      </c>
      <c r="B83" s="9" t="s">
        <v>66</v>
      </c>
      <c r="C83" s="13" t="s">
        <v>151</v>
      </c>
      <c r="D83" s="19" t="s">
        <v>193</v>
      </c>
      <c r="E83" s="20">
        <v>44140</v>
      </c>
      <c r="F83" s="14">
        <v>68877.5</v>
      </c>
      <c r="G83" s="14">
        <v>18315</v>
      </c>
      <c r="H83" s="18" t="s">
        <v>115</v>
      </c>
      <c r="I83" s="18" t="s">
        <v>144</v>
      </c>
    </row>
    <row r="84" spans="1:9" ht="102" x14ac:dyDescent="0.25">
      <c r="A84" s="9" t="s">
        <v>65</v>
      </c>
      <c r="B84" s="9" t="s">
        <v>66</v>
      </c>
      <c r="C84" s="10" t="s">
        <v>64</v>
      </c>
      <c r="D84" s="11" t="s">
        <v>85</v>
      </c>
      <c r="E84" s="11" t="s">
        <v>86</v>
      </c>
      <c r="F84" s="14">
        <v>18000</v>
      </c>
      <c r="G84" s="12">
        <v>6000</v>
      </c>
      <c r="H84" s="1" t="s">
        <v>33</v>
      </c>
      <c r="I84" s="1" t="s">
        <v>57</v>
      </c>
    </row>
    <row r="85" spans="1:9" ht="63.75" x14ac:dyDescent="0.25">
      <c r="A85" s="9" t="s">
        <v>65</v>
      </c>
      <c r="B85" s="9" t="s">
        <v>66</v>
      </c>
      <c r="C85" s="13" t="s">
        <v>151</v>
      </c>
      <c r="D85" s="19" t="s">
        <v>176</v>
      </c>
      <c r="E85" s="20">
        <v>44140</v>
      </c>
      <c r="F85" s="14">
        <v>122090.5</v>
      </c>
      <c r="G85" s="14">
        <v>34258.06</v>
      </c>
      <c r="H85" s="18" t="s">
        <v>33</v>
      </c>
      <c r="I85" s="18" t="s">
        <v>57</v>
      </c>
    </row>
    <row r="86" spans="1:9" ht="102" x14ac:dyDescent="0.25">
      <c r="A86" s="9" t="s">
        <v>65</v>
      </c>
      <c r="B86" s="9" t="s">
        <v>66</v>
      </c>
      <c r="C86" s="10" t="s">
        <v>64</v>
      </c>
      <c r="D86" s="11" t="s">
        <v>278</v>
      </c>
      <c r="E86" s="11" t="s">
        <v>86</v>
      </c>
      <c r="F86" s="14">
        <v>12000</v>
      </c>
      <c r="G86" s="12">
        <v>6000</v>
      </c>
      <c r="H86" s="1" t="s">
        <v>230</v>
      </c>
      <c r="I86" s="1" t="s">
        <v>231</v>
      </c>
    </row>
    <row r="87" spans="1:9" ht="63.75" x14ac:dyDescent="0.25">
      <c r="A87" s="9" t="s">
        <v>65</v>
      </c>
      <c r="B87" s="9" t="s">
        <v>66</v>
      </c>
      <c r="C87" s="13" t="s">
        <v>151</v>
      </c>
      <c r="D87" s="19" t="s">
        <v>229</v>
      </c>
      <c r="E87" s="20">
        <v>44140</v>
      </c>
      <c r="F87" s="14">
        <v>41012.880000000005</v>
      </c>
      <c r="G87" s="14">
        <v>16833.62</v>
      </c>
      <c r="H87" s="18" t="s">
        <v>230</v>
      </c>
      <c r="I87" s="18" t="s">
        <v>231</v>
      </c>
    </row>
    <row r="88" spans="1:9" ht="102" x14ac:dyDescent="0.25">
      <c r="A88" s="9" t="s">
        <v>65</v>
      </c>
      <c r="B88" s="9" t="s">
        <v>66</v>
      </c>
      <c r="C88" s="10" t="s">
        <v>64</v>
      </c>
      <c r="D88" s="11" t="s">
        <v>87</v>
      </c>
      <c r="E88" s="11" t="s">
        <v>86</v>
      </c>
      <c r="F88" s="14">
        <v>6000</v>
      </c>
      <c r="G88" s="12">
        <v>18000</v>
      </c>
      <c r="H88" s="1" t="s">
        <v>34</v>
      </c>
      <c r="I88" s="1" t="s">
        <v>58</v>
      </c>
    </row>
    <row r="89" spans="1:9" ht="63.75" x14ac:dyDescent="0.25">
      <c r="A89" s="9" t="s">
        <v>65</v>
      </c>
      <c r="B89" s="9" t="s">
        <v>66</v>
      </c>
      <c r="C89" s="13" t="s">
        <v>151</v>
      </c>
      <c r="D89" s="19" t="s">
        <v>194</v>
      </c>
      <c r="E89" s="20">
        <v>44140</v>
      </c>
      <c r="F89" s="14">
        <v>61410</v>
      </c>
      <c r="G89" s="14">
        <v>15180</v>
      </c>
      <c r="H89" s="18" t="s">
        <v>34</v>
      </c>
      <c r="I89" s="18" t="s">
        <v>58</v>
      </c>
    </row>
    <row r="90" spans="1:9" ht="102" x14ac:dyDescent="0.25">
      <c r="A90" s="9" t="s">
        <v>65</v>
      </c>
      <c r="B90" s="9" t="s">
        <v>66</v>
      </c>
      <c r="C90" s="10" t="s">
        <v>64</v>
      </c>
      <c r="D90" s="11" t="s">
        <v>88</v>
      </c>
      <c r="E90" s="11" t="s">
        <v>86</v>
      </c>
      <c r="F90" s="14">
        <v>4500</v>
      </c>
      <c r="G90" s="12">
        <v>13000</v>
      </c>
      <c r="H90" s="1" t="s">
        <v>35</v>
      </c>
      <c r="I90" s="1" t="s">
        <v>59</v>
      </c>
    </row>
    <row r="91" spans="1:9" ht="63.75" x14ac:dyDescent="0.25">
      <c r="A91" s="9" t="s">
        <v>65</v>
      </c>
      <c r="B91" s="9" t="s">
        <v>66</v>
      </c>
      <c r="C91" s="13" t="s">
        <v>151</v>
      </c>
      <c r="D91" s="19" t="s">
        <v>177</v>
      </c>
      <c r="E91" s="20">
        <v>44140</v>
      </c>
      <c r="F91" s="14">
        <v>33540</v>
      </c>
      <c r="G91" s="14">
        <v>16875</v>
      </c>
      <c r="H91" s="18" t="s">
        <v>35</v>
      </c>
      <c r="I91" s="18" t="s">
        <v>59</v>
      </c>
    </row>
    <row r="92" spans="1:9" ht="63.75" x14ac:dyDescent="0.25">
      <c r="A92" s="9" t="s">
        <v>65</v>
      </c>
      <c r="B92" s="9" t="s">
        <v>66</v>
      </c>
      <c r="C92" s="13" t="s">
        <v>151</v>
      </c>
      <c r="D92" s="19" t="s">
        <v>195</v>
      </c>
      <c r="E92" s="20">
        <v>44140</v>
      </c>
      <c r="F92" s="14">
        <v>26565</v>
      </c>
      <c r="G92" s="14">
        <v>9075</v>
      </c>
      <c r="H92" s="18" t="s">
        <v>116</v>
      </c>
      <c r="I92" s="18" t="s">
        <v>145</v>
      </c>
    </row>
    <row r="93" spans="1:9" ht="102" x14ac:dyDescent="0.25">
      <c r="A93" s="9" t="s">
        <v>65</v>
      </c>
      <c r="B93" s="9" t="s">
        <v>66</v>
      </c>
      <c r="C93" s="10" t="s">
        <v>64</v>
      </c>
      <c r="D93" s="11" t="s">
        <v>279</v>
      </c>
      <c r="E93" s="11" t="s">
        <v>86</v>
      </c>
      <c r="F93" s="14">
        <v>12000</v>
      </c>
      <c r="G93" s="12">
        <v>6000</v>
      </c>
      <c r="H93" s="1" t="s">
        <v>107</v>
      </c>
      <c r="I93" s="1" t="s">
        <v>136</v>
      </c>
    </row>
    <row r="94" spans="1:9" ht="63.75" x14ac:dyDescent="0.25">
      <c r="A94" s="9" t="s">
        <v>65</v>
      </c>
      <c r="B94" s="9" t="s">
        <v>66</v>
      </c>
      <c r="C94" s="13" t="s">
        <v>151</v>
      </c>
      <c r="D94" s="19" t="s">
        <v>178</v>
      </c>
      <c r="E94" s="20">
        <v>44140</v>
      </c>
      <c r="F94" s="14">
        <v>47677.5</v>
      </c>
      <c r="G94" s="14">
        <v>25470</v>
      </c>
      <c r="H94" s="18" t="s">
        <v>107</v>
      </c>
      <c r="I94" s="18" t="s">
        <v>136</v>
      </c>
    </row>
    <row r="95" spans="1:9" ht="63.75" x14ac:dyDescent="0.25">
      <c r="A95" s="9" t="s">
        <v>65</v>
      </c>
      <c r="B95" s="9" t="s">
        <v>66</v>
      </c>
      <c r="C95" s="13" t="s">
        <v>151</v>
      </c>
      <c r="D95" s="19" t="s">
        <v>196</v>
      </c>
      <c r="E95" s="20">
        <v>44141</v>
      </c>
      <c r="F95" s="14">
        <v>24555</v>
      </c>
      <c r="G95" s="14">
        <v>17115</v>
      </c>
      <c r="H95" s="18" t="s">
        <v>117</v>
      </c>
      <c r="I95" s="18" t="s">
        <v>146</v>
      </c>
    </row>
    <row r="96" spans="1:9" ht="102" x14ac:dyDescent="0.25">
      <c r="A96" s="9" t="s">
        <v>65</v>
      </c>
      <c r="B96" s="9" t="s">
        <v>66</v>
      </c>
      <c r="C96" s="10" t="s">
        <v>64</v>
      </c>
      <c r="D96" s="11" t="s">
        <v>255</v>
      </c>
      <c r="E96" s="11" t="s">
        <v>86</v>
      </c>
      <c r="F96" s="14">
        <v>16500</v>
      </c>
      <c r="G96" s="12">
        <v>13500</v>
      </c>
      <c r="H96" s="1" t="s">
        <v>232</v>
      </c>
      <c r="I96" s="1" t="s">
        <v>233</v>
      </c>
    </row>
    <row r="97" spans="1:9" ht="63.75" x14ac:dyDescent="0.25">
      <c r="A97" s="9" t="s">
        <v>65</v>
      </c>
      <c r="B97" s="9" t="s">
        <v>66</v>
      </c>
      <c r="C97" s="13" t="s">
        <v>151</v>
      </c>
      <c r="D97" s="19" t="s">
        <v>234</v>
      </c>
      <c r="E97" s="20">
        <v>44141</v>
      </c>
      <c r="F97" s="14">
        <v>17520</v>
      </c>
      <c r="G97" s="14">
        <v>1110</v>
      </c>
      <c r="H97" s="18" t="s">
        <v>232</v>
      </c>
      <c r="I97" s="18" t="s">
        <v>233</v>
      </c>
    </row>
    <row r="98" spans="1:9" ht="63.75" x14ac:dyDescent="0.25">
      <c r="A98" s="9" t="s">
        <v>65</v>
      </c>
      <c r="B98" s="9" t="s">
        <v>66</v>
      </c>
      <c r="C98" s="13" t="s">
        <v>151</v>
      </c>
      <c r="D98" s="19" t="s">
        <v>197</v>
      </c>
      <c r="E98" s="20">
        <v>44141</v>
      </c>
      <c r="F98" s="14">
        <v>12810</v>
      </c>
      <c r="G98" s="14">
        <v>4215</v>
      </c>
      <c r="H98" s="18" t="s">
        <v>118</v>
      </c>
      <c r="I98" s="18" t="s">
        <v>147</v>
      </c>
    </row>
    <row r="99" spans="1:9" ht="102" x14ac:dyDescent="0.25">
      <c r="A99" s="9" t="s">
        <v>65</v>
      </c>
      <c r="B99" s="9" t="s">
        <v>66</v>
      </c>
      <c r="C99" s="10" t="s">
        <v>64</v>
      </c>
      <c r="D99" s="11" t="s">
        <v>304</v>
      </c>
      <c r="E99" s="11" t="s">
        <v>86</v>
      </c>
      <c r="F99" s="14">
        <v>4500</v>
      </c>
      <c r="G99" s="12">
        <v>4500</v>
      </c>
      <c r="H99" s="1" t="s">
        <v>118</v>
      </c>
      <c r="I99" s="1" t="s">
        <v>147</v>
      </c>
    </row>
    <row r="100" spans="1:9" ht="102" x14ac:dyDescent="0.25">
      <c r="A100" s="9" t="s">
        <v>65</v>
      </c>
      <c r="B100" s="9" t="s">
        <v>66</v>
      </c>
      <c r="C100" s="10" t="s">
        <v>64</v>
      </c>
      <c r="D100" s="11" t="s">
        <v>89</v>
      </c>
      <c r="E100" s="11" t="s">
        <v>86</v>
      </c>
      <c r="F100" s="14">
        <v>19500</v>
      </c>
      <c r="G100" s="12">
        <v>13000</v>
      </c>
      <c r="H100" s="1" t="s">
        <v>36</v>
      </c>
      <c r="I100" s="1" t="s">
        <v>60</v>
      </c>
    </row>
    <row r="101" spans="1:9" ht="63.75" x14ac:dyDescent="0.25">
      <c r="A101" s="9" t="s">
        <v>65</v>
      </c>
      <c r="B101" s="9" t="s">
        <v>66</v>
      </c>
      <c r="C101" s="13" t="s">
        <v>151</v>
      </c>
      <c r="D101" s="19" t="s">
        <v>198</v>
      </c>
      <c r="E101" s="20">
        <v>44141</v>
      </c>
      <c r="F101" s="14">
        <v>42240</v>
      </c>
      <c r="G101" s="14">
        <v>13185</v>
      </c>
      <c r="H101" s="18" t="s">
        <v>36</v>
      </c>
      <c r="I101" s="18" t="s">
        <v>60</v>
      </c>
    </row>
    <row r="102" spans="1:9" ht="63.75" x14ac:dyDescent="0.25">
      <c r="A102" s="9" t="s">
        <v>65</v>
      </c>
      <c r="B102" s="9" t="s">
        <v>66</v>
      </c>
      <c r="C102" s="13" t="s">
        <v>151</v>
      </c>
      <c r="D102" s="19" t="s">
        <v>235</v>
      </c>
      <c r="E102" s="20">
        <v>44141</v>
      </c>
      <c r="F102" s="14">
        <v>48150</v>
      </c>
      <c r="G102" s="14">
        <v>19755</v>
      </c>
      <c r="H102" s="18" t="s">
        <v>236</v>
      </c>
      <c r="I102" s="18" t="s">
        <v>237</v>
      </c>
    </row>
    <row r="103" spans="1:9" ht="63.75" x14ac:dyDescent="0.25">
      <c r="A103" s="9" t="s">
        <v>65</v>
      </c>
      <c r="B103" s="9" t="s">
        <v>66</v>
      </c>
      <c r="C103" s="13" t="s">
        <v>151</v>
      </c>
      <c r="D103" s="19" t="s">
        <v>179</v>
      </c>
      <c r="E103" s="20">
        <v>44141</v>
      </c>
      <c r="F103" s="14">
        <v>19207.5</v>
      </c>
      <c r="G103" s="14">
        <v>12255</v>
      </c>
      <c r="H103" s="18" t="s">
        <v>108</v>
      </c>
      <c r="I103" s="18" t="s">
        <v>137</v>
      </c>
    </row>
    <row r="104" spans="1:9" ht="102" x14ac:dyDescent="0.25">
      <c r="A104" s="9" t="s">
        <v>65</v>
      </c>
      <c r="B104" s="9" t="s">
        <v>66</v>
      </c>
      <c r="C104" s="10" t="s">
        <v>64</v>
      </c>
      <c r="D104" s="11" t="s">
        <v>256</v>
      </c>
      <c r="E104" s="11" t="s">
        <v>86</v>
      </c>
      <c r="F104" s="14">
        <v>18000</v>
      </c>
      <c r="G104" s="12">
        <v>14500</v>
      </c>
      <c r="H104" s="1" t="s">
        <v>109</v>
      </c>
      <c r="I104" s="1" t="s">
        <v>138</v>
      </c>
    </row>
    <row r="105" spans="1:9" ht="63.75" x14ac:dyDescent="0.25">
      <c r="A105" s="9" t="s">
        <v>65</v>
      </c>
      <c r="B105" s="9" t="s">
        <v>66</v>
      </c>
      <c r="C105" s="13" t="s">
        <v>151</v>
      </c>
      <c r="D105" s="19" t="s">
        <v>180</v>
      </c>
      <c r="E105" s="20">
        <v>44141</v>
      </c>
      <c r="F105" s="14">
        <v>42262.5</v>
      </c>
      <c r="G105" s="14">
        <v>16800</v>
      </c>
      <c r="H105" s="18" t="s">
        <v>109</v>
      </c>
      <c r="I105" s="18" t="s">
        <v>138</v>
      </c>
    </row>
    <row r="106" spans="1:9" ht="102" x14ac:dyDescent="0.25">
      <c r="A106" s="9" t="s">
        <v>65</v>
      </c>
      <c r="B106" s="9" t="s">
        <v>66</v>
      </c>
      <c r="C106" s="10" t="s">
        <v>64</v>
      </c>
      <c r="D106" s="11" t="s">
        <v>257</v>
      </c>
      <c r="E106" s="11" t="s">
        <v>86</v>
      </c>
      <c r="F106" s="14">
        <v>18000</v>
      </c>
      <c r="G106" s="12">
        <v>7000</v>
      </c>
      <c r="H106" s="1" t="s">
        <v>119</v>
      </c>
      <c r="I106" s="1" t="s">
        <v>148</v>
      </c>
    </row>
    <row r="107" spans="1:9" ht="63.75" x14ac:dyDescent="0.25">
      <c r="A107" s="9" t="s">
        <v>65</v>
      </c>
      <c r="B107" s="9" t="s">
        <v>66</v>
      </c>
      <c r="C107" s="13" t="s">
        <v>151</v>
      </c>
      <c r="D107" s="19" t="s">
        <v>199</v>
      </c>
      <c r="E107" s="20">
        <v>44141</v>
      </c>
      <c r="F107" s="14">
        <v>27945</v>
      </c>
      <c r="G107" s="14">
        <v>9240</v>
      </c>
      <c r="H107" s="18" t="s">
        <v>119</v>
      </c>
      <c r="I107" s="18" t="s">
        <v>148</v>
      </c>
    </row>
    <row r="108" spans="1:9" ht="102" x14ac:dyDescent="0.25">
      <c r="A108" s="9" t="s">
        <v>65</v>
      </c>
      <c r="B108" s="9" t="s">
        <v>66</v>
      </c>
      <c r="C108" s="10" t="s">
        <v>64</v>
      </c>
      <c r="D108" s="11" t="s">
        <v>220</v>
      </c>
      <c r="E108" s="11" t="s">
        <v>86</v>
      </c>
      <c r="F108" s="14">
        <v>18000</v>
      </c>
      <c r="G108" s="12">
        <v>13000</v>
      </c>
      <c r="H108" s="1" t="s">
        <v>110</v>
      </c>
      <c r="I108" s="1" t="s">
        <v>139</v>
      </c>
    </row>
    <row r="109" spans="1:9" ht="63.75" x14ac:dyDescent="0.25">
      <c r="A109" s="9" t="s">
        <v>65</v>
      </c>
      <c r="B109" s="9" t="s">
        <v>66</v>
      </c>
      <c r="C109" s="13" t="s">
        <v>151</v>
      </c>
      <c r="D109" s="19" t="s">
        <v>181</v>
      </c>
      <c r="E109" s="20">
        <v>44141</v>
      </c>
      <c r="F109" s="14">
        <v>41520</v>
      </c>
      <c r="G109" s="14">
        <v>18990</v>
      </c>
      <c r="H109" s="18" t="s">
        <v>110</v>
      </c>
      <c r="I109" s="18" t="s">
        <v>139</v>
      </c>
    </row>
    <row r="110" spans="1:9" ht="102" x14ac:dyDescent="0.25">
      <c r="A110" s="9" t="s">
        <v>65</v>
      </c>
      <c r="B110" s="9" t="s">
        <v>66</v>
      </c>
      <c r="C110" s="10" t="s">
        <v>64</v>
      </c>
      <c r="D110" s="11" t="s">
        <v>258</v>
      </c>
      <c r="E110" s="11" t="s">
        <v>86</v>
      </c>
      <c r="F110" s="14">
        <v>9000</v>
      </c>
      <c r="G110" s="12">
        <v>17500</v>
      </c>
      <c r="H110" s="1" t="s">
        <v>111</v>
      </c>
      <c r="I110" s="1" t="s">
        <v>140</v>
      </c>
    </row>
    <row r="111" spans="1:9" ht="63.75" x14ac:dyDescent="0.25">
      <c r="A111" s="9" t="s">
        <v>65</v>
      </c>
      <c r="B111" s="9" t="s">
        <v>66</v>
      </c>
      <c r="C111" s="13" t="s">
        <v>151</v>
      </c>
      <c r="D111" s="19" t="s">
        <v>182</v>
      </c>
      <c r="E111" s="20">
        <v>44141</v>
      </c>
      <c r="F111" s="14">
        <v>47857.5</v>
      </c>
      <c r="G111" s="14">
        <v>3000</v>
      </c>
      <c r="H111" s="18" t="s">
        <v>111</v>
      </c>
      <c r="I111" s="18" t="s">
        <v>140</v>
      </c>
    </row>
    <row r="112" spans="1:9" ht="102" x14ac:dyDescent="0.25">
      <c r="A112" s="9" t="s">
        <v>65</v>
      </c>
      <c r="B112" s="9" t="s">
        <v>66</v>
      </c>
      <c r="C112" s="10" t="s">
        <v>64</v>
      </c>
      <c r="D112" s="11" t="s">
        <v>90</v>
      </c>
      <c r="E112" s="11" t="s">
        <v>86</v>
      </c>
      <c r="F112" s="14">
        <v>6000</v>
      </c>
      <c r="G112" s="12">
        <v>0</v>
      </c>
      <c r="H112" s="1" t="s">
        <v>37</v>
      </c>
      <c r="I112" s="1" t="s">
        <v>61</v>
      </c>
    </row>
    <row r="113" spans="1:9" ht="63.75" x14ac:dyDescent="0.25">
      <c r="A113" s="9" t="s">
        <v>65</v>
      </c>
      <c r="B113" s="9" t="s">
        <v>66</v>
      </c>
      <c r="C113" s="13" t="s">
        <v>151</v>
      </c>
      <c r="D113" s="19" t="s">
        <v>183</v>
      </c>
      <c r="E113" s="20">
        <v>44141</v>
      </c>
      <c r="F113" s="14">
        <v>68226.44</v>
      </c>
      <c r="G113" s="14">
        <v>25315.05</v>
      </c>
      <c r="H113" s="18" t="s">
        <v>37</v>
      </c>
      <c r="I113" s="18" t="s">
        <v>61</v>
      </c>
    </row>
    <row r="114" spans="1:9" ht="63.75" x14ac:dyDescent="0.25">
      <c r="A114" s="9" t="s">
        <v>65</v>
      </c>
      <c r="B114" s="9" t="s">
        <v>66</v>
      </c>
      <c r="C114" s="13" t="s">
        <v>151</v>
      </c>
      <c r="D114" s="19" t="s">
        <v>238</v>
      </c>
      <c r="E114" s="20">
        <v>44141</v>
      </c>
      <c r="F114" s="14">
        <v>11430</v>
      </c>
      <c r="G114" s="14">
        <v>3975</v>
      </c>
      <c r="H114" s="18" t="s">
        <v>239</v>
      </c>
      <c r="I114" s="18" t="s">
        <v>240</v>
      </c>
    </row>
    <row r="115" spans="1:9" ht="102" x14ac:dyDescent="0.25">
      <c r="A115" s="9" t="s">
        <v>65</v>
      </c>
      <c r="B115" s="9" t="s">
        <v>66</v>
      </c>
      <c r="C115" s="10" t="s">
        <v>64</v>
      </c>
      <c r="D115" s="11" t="s">
        <v>91</v>
      </c>
      <c r="E115" s="11" t="s">
        <v>86</v>
      </c>
      <c r="F115" s="14">
        <v>26500</v>
      </c>
      <c r="G115" s="12">
        <v>7500</v>
      </c>
      <c r="H115" s="1" t="s">
        <v>38</v>
      </c>
      <c r="I115" s="1" t="s">
        <v>62</v>
      </c>
    </row>
    <row r="116" spans="1:9" ht="63.75" x14ac:dyDescent="0.25">
      <c r="A116" s="9" t="s">
        <v>65</v>
      </c>
      <c r="B116" s="9" t="s">
        <v>66</v>
      </c>
      <c r="C116" s="13" t="s">
        <v>151</v>
      </c>
      <c r="D116" s="19" t="s">
        <v>184</v>
      </c>
      <c r="E116" s="20">
        <v>44141</v>
      </c>
      <c r="F116" s="14">
        <v>21000</v>
      </c>
      <c r="G116" s="14">
        <v>27660</v>
      </c>
      <c r="H116" s="18" t="s">
        <v>38</v>
      </c>
      <c r="I116" s="18" t="s">
        <v>62</v>
      </c>
    </row>
    <row r="117" spans="1:9" ht="63.75" x14ac:dyDescent="0.25">
      <c r="A117" s="9" t="s">
        <v>65</v>
      </c>
      <c r="B117" s="9" t="s">
        <v>66</v>
      </c>
      <c r="C117" s="13" t="s">
        <v>151</v>
      </c>
      <c r="D117" s="19" t="s">
        <v>298</v>
      </c>
      <c r="E117" s="20">
        <v>44141</v>
      </c>
      <c r="F117" s="14">
        <v>33000</v>
      </c>
      <c r="G117" s="14">
        <v>0</v>
      </c>
      <c r="H117" s="18" t="s">
        <v>296</v>
      </c>
      <c r="I117" s="18" t="s">
        <v>297</v>
      </c>
    </row>
    <row r="118" spans="1:9" ht="63.75" x14ac:dyDescent="0.25">
      <c r="A118" s="9" t="s">
        <v>65</v>
      </c>
      <c r="B118" s="9" t="s">
        <v>66</v>
      </c>
      <c r="C118" s="13" t="s">
        <v>151</v>
      </c>
      <c r="D118" s="19" t="s">
        <v>283</v>
      </c>
      <c r="E118" s="20">
        <v>44141</v>
      </c>
      <c r="F118" s="14">
        <v>24000</v>
      </c>
      <c r="G118" s="14">
        <v>6900</v>
      </c>
      <c r="H118" s="18" t="s">
        <v>281</v>
      </c>
      <c r="I118" s="18" t="s">
        <v>282</v>
      </c>
    </row>
    <row r="119" spans="1:9" ht="102" x14ac:dyDescent="0.25">
      <c r="A119" s="9" t="s">
        <v>65</v>
      </c>
      <c r="B119" s="9" t="s">
        <v>66</v>
      </c>
      <c r="C119" s="10" t="s">
        <v>64</v>
      </c>
      <c r="D119" s="11" t="s">
        <v>259</v>
      </c>
      <c r="E119" s="11" t="s">
        <v>86</v>
      </c>
      <c r="F119" s="14">
        <v>13500</v>
      </c>
      <c r="G119" s="12">
        <v>7500</v>
      </c>
      <c r="H119" s="1" t="s">
        <v>242</v>
      </c>
      <c r="I119" s="1" t="s">
        <v>243</v>
      </c>
    </row>
    <row r="120" spans="1:9" ht="63.75" x14ac:dyDescent="0.25">
      <c r="A120" s="9" t="s">
        <v>65</v>
      </c>
      <c r="B120" s="9" t="s">
        <v>66</v>
      </c>
      <c r="C120" s="13" t="s">
        <v>151</v>
      </c>
      <c r="D120" s="19" t="s">
        <v>241</v>
      </c>
      <c r="E120" s="20">
        <v>44141</v>
      </c>
      <c r="F120" s="14">
        <v>34500</v>
      </c>
      <c r="G120" s="14">
        <v>2190</v>
      </c>
      <c r="H120" s="18" t="s">
        <v>242</v>
      </c>
      <c r="I120" s="18" t="s">
        <v>243</v>
      </c>
    </row>
    <row r="121" spans="1:9" ht="102" x14ac:dyDescent="0.25">
      <c r="A121" s="9" t="s">
        <v>65</v>
      </c>
      <c r="B121" s="9" t="s">
        <v>66</v>
      </c>
      <c r="C121" s="10" t="s">
        <v>64</v>
      </c>
      <c r="D121" s="11" t="s">
        <v>92</v>
      </c>
      <c r="E121" s="11" t="s">
        <v>86</v>
      </c>
      <c r="F121" s="14">
        <v>19000</v>
      </c>
      <c r="G121" s="12">
        <v>14000</v>
      </c>
      <c r="H121" s="1" t="s">
        <v>39</v>
      </c>
      <c r="I121" s="1" t="s">
        <v>63</v>
      </c>
    </row>
    <row r="122" spans="1:9" ht="63.75" x14ac:dyDescent="0.25">
      <c r="A122" s="9" t="s">
        <v>65</v>
      </c>
      <c r="B122" s="9" t="s">
        <v>66</v>
      </c>
      <c r="C122" s="13" t="s">
        <v>151</v>
      </c>
      <c r="D122" s="19" t="s">
        <v>244</v>
      </c>
      <c r="E122" s="20">
        <v>44141</v>
      </c>
      <c r="F122" s="14">
        <v>37560</v>
      </c>
      <c r="G122" s="14">
        <v>28689.14</v>
      </c>
      <c r="H122" s="18" t="s">
        <v>39</v>
      </c>
      <c r="I122" s="18" t="s">
        <v>63</v>
      </c>
    </row>
    <row r="123" spans="1:9" ht="102" x14ac:dyDescent="0.25">
      <c r="A123" s="9" t="s">
        <v>65</v>
      </c>
      <c r="B123" s="9" t="s">
        <v>66</v>
      </c>
      <c r="C123" s="10" t="s">
        <v>64</v>
      </c>
      <c r="D123" s="11" t="s">
        <v>221</v>
      </c>
      <c r="E123" s="11" t="s">
        <v>86</v>
      </c>
      <c r="F123" s="14">
        <v>18000</v>
      </c>
      <c r="G123" s="12">
        <v>6000</v>
      </c>
      <c r="H123" s="1" t="s">
        <v>120</v>
      </c>
      <c r="I123" s="1" t="s">
        <v>149</v>
      </c>
    </row>
    <row r="124" spans="1:9" ht="63.75" x14ac:dyDescent="0.25">
      <c r="A124" s="9" t="s">
        <v>65</v>
      </c>
      <c r="B124" s="9" t="s">
        <v>66</v>
      </c>
      <c r="C124" s="13" t="s">
        <v>273</v>
      </c>
      <c r="D124" s="19" t="s">
        <v>200</v>
      </c>
      <c r="E124" s="20">
        <v>44141</v>
      </c>
      <c r="F124" s="14">
        <v>115335</v>
      </c>
      <c r="G124" s="14">
        <v>25860</v>
      </c>
      <c r="H124" s="18" t="s">
        <v>120</v>
      </c>
      <c r="I124" s="18" t="s">
        <v>149</v>
      </c>
    </row>
    <row r="125" spans="1:9" ht="63.75" x14ac:dyDescent="0.25">
      <c r="A125" s="9" t="s">
        <v>65</v>
      </c>
      <c r="B125" s="9" t="s">
        <v>66</v>
      </c>
      <c r="C125" s="13" t="s">
        <v>151</v>
      </c>
      <c r="D125" s="19" t="s">
        <v>201</v>
      </c>
      <c r="E125" s="20">
        <v>44141</v>
      </c>
      <c r="F125" s="14">
        <v>1065</v>
      </c>
      <c r="G125" s="14">
        <v>4275</v>
      </c>
      <c r="H125" s="18" t="s">
        <v>121</v>
      </c>
      <c r="I125" s="18" t="s">
        <v>150</v>
      </c>
    </row>
    <row r="126" spans="1:9" ht="33" customHeight="1" x14ac:dyDescent="0.25">
      <c r="A126" s="9" t="s">
        <v>65</v>
      </c>
      <c r="B126" s="9" t="s">
        <v>202</v>
      </c>
      <c r="C126" s="13" t="s">
        <v>310</v>
      </c>
      <c r="D126" s="19" t="s">
        <v>306</v>
      </c>
      <c r="E126" s="20">
        <v>44516</v>
      </c>
      <c r="F126" s="14">
        <v>0</v>
      </c>
      <c r="G126" s="14">
        <v>6100</v>
      </c>
      <c r="H126" s="18" t="s">
        <v>22</v>
      </c>
      <c r="I126" s="18" t="s">
        <v>46</v>
      </c>
    </row>
    <row r="127" spans="1:9" ht="33" customHeight="1" x14ac:dyDescent="0.25">
      <c r="A127" s="9" t="s">
        <v>65</v>
      </c>
      <c r="B127" s="9" t="s">
        <v>202</v>
      </c>
      <c r="C127" s="13" t="s">
        <v>312</v>
      </c>
      <c r="D127" s="19" t="s">
        <v>311</v>
      </c>
      <c r="E127" s="20">
        <v>44451</v>
      </c>
      <c r="F127" s="14">
        <v>0</v>
      </c>
      <c r="G127" s="14">
        <v>4000</v>
      </c>
      <c r="H127" s="18" t="s">
        <v>309</v>
      </c>
      <c r="I127" s="18" t="s">
        <v>313</v>
      </c>
    </row>
    <row r="128" spans="1:9" ht="33" customHeight="1" x14ac:dyDescent="0.25">
      <c r="A128" s="9" t="s">
        <v>65</v>
      </c>
      <c r="B128" s="9" t="s">
        <v>202</v>
      </c>
      <c r="C128" s="13" t="s">
        <v>315</v>
      </c>
      <c r="D128" s="19" t="s">
        <v>307</v>
      </c>
      <c r="E128" s="20">
        <v>44475</v>
      </c>
      <c r="F128" s="14">
        <v>0</v>
      </c>
      <c r="G128" s="14">
        <v>10000</v>
      </c>
      <c r="H128" s="18" t="s">
        <v>308</v>
      </c>
      <c r="I128" s="18" t="s">
        <v>314</v>
      </c>
    </row>
    <row r="129" spans="1:1" x14ac:dyDescent="0.25">
      <c r="A129" s="3" t="s">
        <v>275</v>
      </c>
    </row>
  </sheetData>
  <autoFilter ref="A6:I128" xr:uid="{08B6C25B-95A5-41E1-A729-9C31C8D14CE6}">
    <sortState xmlns:xlrd2="http://schemas.microsoft.com/office/spreadsheetml/2017/richdata2" ref="A7:I128">
      <sortCondition ref="H6:H128"/>
    </sortState>
  </autoFilter>
  <pageMargins left="0.511811024" right="0.511811024" top="0.78740157499999996" bottom="0.78740157499999996" header="0.31496062000000002" footer="0.31496062000000002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1º Trimestre</vt:lpstr>
      <vt:lpstr>2º Trimestre</vt:lpstr>
      <vt:lpstr>3º Trimestre </vt:lpstr>
      <vt:lpstr>4º Trimestre</vt:lpstr>
      <vt:lpstr>'1º Trimestre'!Area_de_impressao</vt:lpstr>
      <vt:lpstr>'2º Trimestre'!Area_de_impressao</vt:lpstr>
      <vt:lpstr>'3º Trimestre '!Area_de_impressao</vt:lpstr>
      <vt:lpstr>'4º Trimestre'!Area_de_impressao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Vicente Santana</dc:creator>
  <cp:lastModifiedBy>Diego Souza</cp:lastModifiedBy>
  <cp:lastPrinted>2021-08-17T15:44:26Z</cp:lastPrinted>
  <dcterms:created xsi:type="dcterms:W3CDTF">2020-10-13T15:06:03Z</dcterms:created>
  <dcterms:modified xsi:type="dcterms:W3CDTF">2022-01-18T14:30:37Z</dcterms:modified>
</cp:coreProperties>
</file>